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1\RES\DATA\Inflation\USA\monthly\BPEA\Figure 12\"/>
    </mc:Choice>
  </mc:AlternateContent>
  <xr:revisionPtr revIDLastSave="0" documentId="14_{C1A9BF14-1AEB-4A5C-A9C9-E13F9E775EC2}" xr6:coauthVersionLast="47" xr6:coauthVersionMax="47" xr10:uidLastSave="{00000000-0000-0000-0000-000000000000}"/>
  <bookViews>
    <workbookView xWindow="3250" yWindow="1230" windowWidth="25800" windowHeight="10060" tabRatio="812" firstSheet="2" activeTab="5" xr2:uid="{00000000-000D-0000-FFFF-FFFF00000000}"/>
  </bookViews>
  <sheets>
    <sheet name="&gt;&gt;Input-from-stata" sheetId="27" r:id="rId1"/>
    <sheet name="decomp_bars1and2" sheetId="26" r:id="rId2"/>
    <sheet name="12mo-decomp_bars1and2_m" sheetId="18" r:id="rId3"/>
    <sheet name="12mo-decomp_his_direct_effect_m" sheetId="19" r:id="rId4"/>
    <sheet name="12mo-decomp_his_INdirect_effect" sheetId="20" r:id="rId5"/>
    <sheet name="chart data" sheetId="25" r:id="rId6"/>
  </sheets>
  <definedNames>
    <definedName name="Chart">"Chart"</definedName>
    <definedName name="Heatmap">"Heatmap"</definedName>
    <definedName name="Histogram">"Histogram"</definedName>
    <definedName name="Map">"Map"</definedName>
    <definedName name="PieChart">"PieChart"</definedName>
    <definedName name="Series">"Series"</definedName>
    <definedName name="Table">"Table"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5" l="1"/>
  <c r="M15" i="18"/>
  <c r="M36" i="18"/>
  <c r="C6" i="25"/>
  <c r="C7" i="25"/>
  <c r="C5" i="25"/>
  <c r="H1" i="20" l="1"/>
  <c r="C54" i="19" l="1"/>
  <c r="D54" i="19"/>
  <c r="E54" i="19"/>
  <c r="F54" i="19"/>
  <c r="G54" i="19"/>
  <c r="H54" i="19"/>
  <c r="B54" i="19"/>
  <c r="C39" i="20" l="1"/>
  <c r="D39" i="20"/>
  <c r="C40" i="20"/>
  <c r="D40" i="20"/>
  <c r="C41" i="20"/>
  <c r="D41" i="20"/>
  <c r="C42" i="20"/>
  <c r="D42" i="20"/>
  <c r="C43" i="20"/>
  <c r="D43" i="20"/>
  <c r="C44" i="20"/>
  <c r="D44" i="20"/>
  <c r="C45" i="20"/>
  <c r="D45" i="20"/>
  <c r="C46" i="20"/>
  <c r="D46" i="20"/>
  <c r="C47" i="20"/>
  <c r="D47" i="20"/>
  <c r="C48" i="20"/>
  <c r="D48" i="20"/>
  <c r="C49" i="20"/>
  <c r="D49" i="20"/>
  <c r="C50" i="20"/>
  <c r="D50" i="20"/>
  <c r="C51" i="20"/>
  <c r="D51" i="20"/>
  <c r="C52" i="20"/>
  <c r="D52" i="20"/>
  <c r="B51" i="20"/>
  <c r="B50" i="20"/>
  <c r="B49" i="20"/>
  <c r="B48" i="20"/>
  <c r="B47" i="20"/>
  <c r="B46" i="20"/>
  <c r="B45" i="20"/>
  <c r="B44" i="20"/>
  <c r="B43" i="20"/>
  <c r="B42" i="20"/>
  <c r="B41" i="20"/>
  <c r="B40" i="20"/>
  <c r="B39" i="20"/>
  <c r="B52" i="20"/>
  <c r="H3" i="20"/>
  <c r="H2" i="20"/>
  <c r="C40" i="19"/>
  <c r="D40" i="19"/>
  <c r="E40" i="19"/>
  <c r="F40" i="19"/>
  <c r="G40" i="19"/>
  <c r="H40" i="19"/>
  <c r="C41" i="19"/>
  <c r="D41" i="19"/>
  <c r="E41" i="19"/>
  <c r="F41" i="19"/>
  <c r="G41" i="19"/>
  <c r="H41" i="19"/>
  <c r="C42" i="19"/>
  <c r="D42" i="19"/>
  <c r="E42" i="19"/>
  <c r="F42" i="19"/>
  <c r="G42" i="19"/>
  <c r="H42" i="19"/>
  <c r="C43" i="19"/>
  <c r="D43" i="19"/>
  <c r="E43" i="19"/>
  <c r="F43" i="19"/>
  <c r="G43" i="19"/>
  <c r="H43" i="19"/>
  <c r="C44" i="19"/>
  <c r="D44" i="19"/>
  <c r="E44" i="19"/>
  <c r="F44" i="19"/>
  <c r="G44" i="19"/>
  <c r="H44" i="19"/>
  <c r="C45" i="19"/>
  <c r="D45" i="19"/>
  <c r="E45" i="19"/>
  <c r="F45" i="19"/>
  <c r="G45" i="19"/>
  <c r="H45" i="19"/>
  <c r="C46" i="19"/>
  <c r="D46" i="19"/>
  <c r="E46" i="19"/>
  <c r="F46" i="19"/>
  <c r="G46" i="19"/>
  <c r="H46" i="19"/>
  <c r="C47" i="19"/>
  <c r="D47" i="19"/>
  <c r="E47" i="19"/>
  <c r="F47" i="19"/>
  <c r="G47" i="19"/>
  <c r="H47" i="19"/>
  <c r="C48" i="19"/>
  <c r="D48" i="19"/>
  <c r="E48" i="19"/>
  <c r="F48" i="19"/>
  <c r="G48" i="19"/>
  <c r="H48" i="19"/>
  <c r="C49" i="19"/>
  <c r="D49" i="19"/>
  <c r="E49" i="19"/>
  <c r="F49" i="19"/>
  <c r="G49" i="19"/>
  <c r="H49" i="19"/>
  <c r="C50" i="19"/>
  <c r="D50" i="19"/>
  <c r="E50" i="19"/>
  <c r="F50" i="19"/>
  <c r="G50" i="19"/>
  <c r="H50" i="19"/>
  <c r="C51" i="19"/>
  <c r="D51" i="19"/>
  <c r="E51" i="19"/>
  <c r="F51" i="19"/>
  <c r="G51" i="19"/>
  <c r="H51" i="19"/>
  <c r="C52" i="19"/>
  <c r="D52" i="19"/>
  <c r="E52" i="19"/>
  <c r="F52" i="19"/>
  <c r="G52" i="19"/>
  <c r="H52" i="19"/>
  <c r="C53" i="19"/>
  <c r="D53" i="19"/>
  <c r="E53" i="19"/>
  <c r="F53" i="19"/>
  <c r="G53" i="19"/>
  <c r="H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53" i="19"/>
  <c r="C41" i="18"/>
  <c r="D41" i="18"/>
  <c r="E41" i="18"/>
  <c r="F41" i="18"/>
  <c r="G41" i="18"/>
  <c r="H41" i="18"/>
  <c r="I41" i="18"/>
  <c r="J41" i="18"/>
  <c r="C42" i="18"/>
  <c r="D42" i="18"/>
  <c r="E42" i="18"/>
  <c r="F42" i="18"/>
  <c r="G42" i="18"/>
  <c r="H42" i="18"/>
  <c r="I42" i="18"/>
  <c r="J42" i="18"/>
  <c r="C43" i="18"/>
  <c r="C56" i="18" s="1"/>
  <c r="D3" i="25" s="1"/>
  <c r="D43" i="18"/>
  <c r="E43" i="18"/>
  <c r="F43" i="18"/>
  <c r="F56" i="18" s="1"/>
  <c r="D4" i="25" s="1"/>
  <c r="G43" i="18"/>
  <c r="H43" i="18"/>
  <c r="H56" i="18" s="1"/>
  <c r="I43" i="18"/>
  <c r="J43" i="18"/>
  <c r="C44" i="18"/>
  <c r="D44" i="18"/>
  <c r="E44" i="18"/>
  <c r="F44" i="18"/>
  <c r="G44" i="18"/>
  <c r="H44" i="18"/>
  <c r="I44" i="18"/>
  <c r="J44" i="18"/>
  <c r="C45" i="18"/>
  <c r="D45" i="18"/>
  <c r="E45" i="18"/>
  <c r="F45" i="18"/>
  <c r="G45" i="18"/>
  <c r="H45" i="18"/>
  <c r="I45" i="18"/>
  <c r="J45" i="18"/>
  <c r="C46" i="18"/>
  <c r="D46" i="18"/>
  <c r="E46" i="18"/>
  <c r="F46" i="18"/>
  <c r="G46" i="18"/>
  <c r="H46" i="18"/>
  <c r="I46" i="18"/>
  <c r="J46" i="18"/>
  <c r="C47" i="18"/>
  <c r="D47" i="18"/>
  <c r="E47" i="18"/>
  <c r="F47" i="18"/>
  <c r="G47" i="18"/>
  <c r="H47" i="18"/>
  <c r="I47" i="18"/>
  <c r="J47" i="18"/>
  <c r="C48" i="18"/>
  <c r="D48" i="18"/>
  <c r="E48" i="18"/>
  <c r="F48" i="18"/>
  <c r="G48" i="18"/>
  <c r="H48" i="18"/>
  <c r="I48" i="18"/>
  <c r="J48" i="18"/>
  <c r="C49" i="18"/>
  <c r="D49" i="18"/>
  <c r="E49" i="18"/>
  <c r="F49" i="18"/>
  <c r="G49" i="18"/>
  <c r="H49" i="18"/>
  <c r="I49" i="18"/>
  <c r="J49" i="18"/>
  <c r="C50" i="18"/>
  <c r="D50" i="18"/>
  <c r="E50" i="18"/>
  <c r="F50" i="18"/>
  <c r="G50" i="18"/>
  <c r="H50" i="18"/>
  <c r="I50" i="18"/>
  <c r="J50" i="18"/>
  <c r="C51" i="18"/>
  <c r="D51" i="18"/>
  <c r="E51" i="18"/>
  <c r="F51" i="18"/>
  <c r="G51" i="18"/>
  <c r="H51" i="18"/>
  <c r="I51" i="18"/>
  <c r="J51" i="18"/>
  <c r="C52" i="18"/>
  <c r="D52" i="18"/>
  <c r="E52" i="18"/>
  <c r="F52" i="18"/>
  <c r="G52" i="18"/>
  <c r="H52" i="18"/>
  <c r="I52" i="18"/>
  <c r="J52" i="18"/>
  <c r="C53" i="18"/>
  <c r="D53" i="18"/>
  <c r="E53" i="18"/>
  <c r="F53" i="18"/>
  <c r="G53" i="18"/>
  <c r="H53" i="18"/>
  <c r="I53" i="18"/>
  <c r="J53" i="18"/>
  <c r="C54" i="18"/>
  <c r="D54" i="18"/>
  <c r="E54" i="18"/>
  <c r="F54" i="18"/>
  <c r="G54" i="18"/>
  <c r="H54" i="18"/>
  <c r="I54" i="18"/>
  <c r="J54" i="18"/>
  <c r="B42" i="18"/>
  <c r="B41" i="18"/>
  <c r="K3" i="18"/>
  <c r="K2" i="18"/>
  <c r="B53" i="18"/>
  <c r="B52" i="18"/>
  <c r="B51" i="18"/>
  <c r="B50" i="18"/>
  <c r="B49" i="18"/>
  <c r="B48" i="18"/>
  <c r="B47" i="18"/>
  <c r="B46" i="18"/>
  <c r="B45" i="18"/>
  <c r="B44" i="18"/>
  <c r="B43" i="18"/>
  <c r="B54" i="18"/>
  <c r="J56" i="18" l="1"/>
  <c r="B56" i="18"/>
  <c r="E56" i="18"/>
  <c r="I56" i="18"/>
  <c r="G56" i="18"/>
  <c r="D56" i="18"/>
  <c r="B68" i="20"/>
  <c r="C68" i="20"/>
  <c r="D68" i="20"/>
  <c r="D84" i="20" s="1"/>
  <c r="B69" i="20"/>
  <c r="C69" i="20"/>
  <c r="D69" i="20"/>
  <c r="D85" i="20" s="1"/>
  <c r="H35" i="20"/>
  <c r="H36" i="20"/>
  <c r="K35" i="18"/>
  <c r="K36" i="18"/>
  <c r="C85" i="20" l="1"/>
  <c r="B85" i="20"/>
  <c r="C84" i="20"/>
  <c r="B84" i="20"/>
  <c r="C4" i="26"/>
  <c r="D4" i="26"/>
  <c r="E4" i="26"/>
  <c r="F4" i="26"/>
  <c r="G4" i="26"/>
  <c r="H4" i="26"/>
  <c r="I4" i="26"/>
  <c r="J4" i="26"/>
  <c r="B4" i="26"/>
  <c r="C56" i="20"/>
  <c r="D56" i="20"/>
  <c r="C57" i="20"/>
  <c r="D57" i="20"/>
  <c r="C58" i="20"/>
  <c r="D58" i="20"/>
  <c r="C59" i="20"/>
  <c r="D59" i="20"/>
  <c r="C60" i="20"/>
  <c r="D60" i="20"/>
  <c r="C61" i="20"/>
  <c r="D61" i="20"/>
  <c r="C62" i="20"/>
  <c r="D62" i="20"/>
  <c r="C63" i="20"/>
  <c r="D63" i="20"/>
  <c r="C64" i="20"/>
  <c r="D64" i="20"/>
  <c r="C65" i="20"/>
  <c r="D65" i="20"/>
  <c r="C66" i="20"/>
  <c r="D66" i="20"/>
  <c r="C67" i="20"/>
  <c r="D67" i="20"/>
  <c r="B66" i="20"/>
  <c r="B65" i="20"/>
  <c r="B64" i="20"/>
  <c r="B63" i="20"/>
  <c r="B62" i="20"/>
  <c r="B61" i="20"/>
  <c r="B60" i="20"/>
  <c r="B59" i="20"/>
  <c r="B58" i="20"/>
  <c r="B57" i="20"/>
  <c r="B56" i="20"/>
  <c r="B67" i="20"/>
  <c r="H34" i="20"/>
  <c r="K34" i="18"/>
  <c r="D79" i="20" l="1"/>
  <c r="B73" i="20"/>
  <c r="D80" i="20"/>
  <c r="B81" i="20"/>
  <c r="D77" i="20"/>
  <c r="C78" i="20"/>
  <c r="D76" i="20"/>
  <c r="D72" i="20"/>
  <c r="C83" i="20"/>
  <c r="D75" i="20"/>
  <c r="D82" i="20"/>
  <c r="D74" i="20"/>
  <c r="C73" i="20"/>
  <c r="B76" i="20"/>
  <c r="D78" i="20"/>
  <c r="C81" i="20"/>
  <c r="D73" i="20"/>
  <c r="C76" i="20"/>
  <c r="B79" i="20"/>
  <c r="D81" i="20"/>
  <c r="D83" i="20"/>
  <c r="B74" i="20"/>
  <c r="C79" i="20"/>
  <c r="B82" i="20"/>
  <c r="C74" i="20"/>
  <c r="B77" i="20"/>
  <c r="C82" i="20"/>
  <c r="B72" i="20"/>
  <c r="C77" i="20"/>
  <c r="B80" i="20"/>
  <c r="C72" i="20"/>
  <c r="B75" i="20"/>
  <c r="C80" i="20"/>
  <c r="C75" i="20"/>
  <c r="B78" i="20"/>
  <c r="B83" i="20"/>
  <c r="H5" i="20" l="1"/>
  <c r="H6" i="20"/>
  <c r="H7" i="20"/>
  <c r="H8" i="20"/>
  <c r="H9" i="20"/>
  <c r="H10" i="20"/>
  <c r="H11" i="20"/>
  <c r="H12" i="20"/>
  <c r="H13" i="20"/>
  <c r="H50" i="20" s="1"/>
  <c r="H14" i="20"/>
  <c r="H51" i="20" s="1"/>
  <c r="H15" i="20"/>
  <c r="H16" i="20"/>
  <c r="H17" i="20"/>
  <c r="H18" i="20"/>
  <c r="H19" i="20"/>
  <c r="H20" i="20"/>
  <c r="H21" i="20"/>
  <c r="H22" i="20"/>
  <c r="H23" i="20"/>
  <c r="H39" i="20" s="1"/>
  <c r="H24" i="20"/>
  <c r="H40" i="20" s="1"/>
  <c r="H25" i="20"/>
  <c r="H26" i="20"/>
  <c r="H42" i="20" s="1"/>
  <c r="H27" i="20"/>
  <c r="H43" i="20" s="1"/>
  <c r="H28" i="20"/>
  <c r="H29" i="20"/>
  <c r="H30" i="20"/>
  <c r="H31" i="20"/>
  <c r="H32" i="20"/>
  <c r="H33" i="20"/>
  <c r="H4" i="20"/>
  <c r="K6" i="18"/>
  <c r="K7" i="18"/>
  <c r="K8" i="18"/>
  <c r="K9" i="18"/>
  <c r="K10" i="18"/>
  <c r="K11" i="18"/>
  <c r="K12" i="18"/>
  <c r="K13" i="18"/>
  <c r="K52" i="18" s="1"/>
  <c r="K14" i="18"/>
  <c r="K53" i="18" s="1"/>
  <c r="K15" i="18"/>
  <c r="K54" i="18" s="1"/>
  <c r="K16" i="18"/>
  <c r="K17" i="18"/>
  <c r="K18" i="18"/>
  <c r="K19" i="18"/>
  <c r="K20" i="18"/>
  <c r="K21" i="18"/>
  <c r="K22" i="18"/>
  <c r="K23" i="18"/>
  <c r="K41" i="18" s="1"/>
  <c r="K24" i="18"/>
  <c r="K42" i="18" s="1"/>
  <c r="K25" i="18"/>
  <c r="K26" i="18"/>
  <c r="K27" i="18"/>
  <c r="K28" i="18"/>
  <c r="K29" i="18"/>
  <c r="K47" i="18" s="1"/>
  <c r="K30" i="18"/>
  <c r="K48" i="18" s="1"/>
  <c r="K31" i="18"/>
  <c r="K49" i="18" s="1"/>
  <c r="K32" i="18"/>
  <c r="K33" i="18"/>
  <c r="K5" i="18"/>
  <c r="K4" i="18"/>
  <c r="H41" i="20" l="1"/>
  <c r="H48" i="20"/>
  <c r="K44" i="18"/>
  <c r="H47" i="20"/>
  <c r="C99" i="20"/>
  <c r="H52" i="20"/>
  <c r="B101" i="20" s="1"/>
  <c r="K46" i="18"/>
  <c r="H49" i="20"/>
  <c r="K43" i="18"/>
  <c r="H46" i="20"/>
  <c r="H44" i="20"/>
  <c r="C93" i="20" s="1"/>
  <c r="K45" i="18"/>
  <c r="K51" i="18"/>
  <c r="K50" i="18"/>
  <c r="H45" i="20"/>
  <c r="B100" i="20"/>
  <c r="C100" i="20"/>
  <c r="D100" i="20"/>
  <c r="D92" i="20"/>
  <c r="D91" i="20"/>
  <c r="D99" i="20"/>
  <c r="B99" i="20"/>
  <c r="D101" i="20" l="1"/>
  <c r="B93" i="20"/>
  <c r="D93" i="20"/>
  <c r="C101" i="20"/>
  <c r="K56" i="18"/>
  <c r="I101" i="20"/>
  <c r="I100" i="20"/>
  <c r="B92" i="20"/>
  <c r="C92" i="20"/>
  <c r="C91" i="20"/>
  <c r="B91" i="20"/>
  <c r="D90" i="20"/>
  <c r="B90" i="20"/>
  <c r="D98" i="20"/>
  <c r="C98" i="20"/>
  <c r="B98" i="20"/>
  <c r="C90" i="20"/>
  <c r="I93" i="20"/>
  <c r="C94" i="20"/>
  <c r="D94" i="20"/>
  <c r="B94" i="20"/>
  <c r="D95" i="20"/>
  <c r="B95" i="20"/>
  <c r="C95" i="20"/>
  <c r="D88" i="20"/>
  <c r="C88" i="20"/>
  <c r="B88" i="20"/>
  <c r="D96" i="20"/>
  <c r="C96" i="20"/>
  <c r="B96" i="20"/>
  <c r="B89" i="20"/>
  <c r="D89" i="20"/>
  <c r="C89" i="20"/>
  <c r="B97" i="20"/>
  <c r="D97" i="20"/>
  <c r="C97" i="20"/>
  <c r="I99" i="20"/>
  <c r="B102" i="20" l="1"/>
  <c r="D102" i="20"/>
  <c r="C102" i="20"/>
  <c r="I96" i="20"/>
  <c r="I88" i="20"/>
  <c r="I98" i="20"/>
  <c r="I94" i="20"/>
  <c r="I91" i="20"/>
  <c r="I90" i="20"/>
  <c r="I92" i="20"/>
  <c r="I89" i="20"/>
  <c r="I95" i="20"/>
  <c r="I97" i="20"/>
  <c r="B6" i="25" l="1"/>
  <c r="B7" i="25"/>
  <c r="I102" i="20"/>
  <c r="B5" i="25"/>
</calcChain>
</file>

<file path=xl/sharedStrings.xml><?xml version="1.0" encoding="utf-8"?>
<sst xmlns="http://schemas.openxmlformats.org/spreadsheetml/2006/main" count="265" uniqueCount="112">
  <si>
    <t>t</t>
  </si>
  <si>
    <t>2020m12</t>
  </si>
  <si>
    <t>2022m6</t>
  </si>
  <si>
    <t>his</t>
  </si>
  <si>
    <t>yhat_slack</t>
  </si>
  <si>
    <t>pe</t>
  </si>
  <si>
    <t>Median</t>
  </si>
  <si>
    <t>resid_median</t>
  </si>
  <si>
    <t>yhat_cons</t>
  </si>
  <si>
    <t>yhat_his</t>
  </si>
  <si>
    <t>yhat</t>
  </si>
  <si>
    <t xml:space="preserve">Expected inflation </t>
  </si>
  <si>
    <t>Slack</t>
  </si>
  <si>
    <t>resid_his</t>
  </si>
  <si>
    <t>his_hat_cons</t>
  </si>
  <si>
    <t>his_hat_auto</t>
  </si>
  <si>
    <t>his_hat_bl</t>
  </si>
  <si>
    <t>his_hat_energy</t>
  </si>
  <si>
    <t>his_hat</t>
  </si>
  <si>
    <t>Energy</t>
  </si>
  <si>
    <t>Backlog</t>
  </si>
  <si>
    <t>Auto</t>
  </si>
  <si>
    <t>Headline inflation shock</t>
  </si>
  <si>
    <t>Pass through</t>
  </si>
  <si>
    <t>CPI</t>
  </si>
  <si>
    <t>coeff_cars</t>
  </si>
  <si>
    <t>coeff_bl</t>
  </si>
  <si>
    <t>coeff_energy</t>
  </si>
  <si>
    <t>allcars_12ma</t>
  </si>
  <si>
    <t>total_backlog_us_12ma</t>
  </si>
  <si>
    <t>energy_12</t>
  </si>
  <si>
    <t>Resid</t>
  </si>
  <si>
    <t>diff*coeff</t>
  </si>
  <si>
    <t>z</t>
  </si>
  <si>
    <t>2022m5</t>
  </si>
  <si>
    <t>2022m4</t>
  </si>
  <si>
    <t>2022m3</t>
  </si>
  <si>
    <t>2022m2</t>
  </si>
  <si>
    <t>2022m1</t>
  </si>
  <si>
    <t>2021m12</t>
  </si>
  <si>
    <t>2021m11</t>
  </si>
  <si>
    <t>2021m10</t>
  </si>
  <si>
    <t>2021m9</t>
  </si>
  <si>
    <t>2021m8</t>
  </si>
  <si>
    <t>2021m7</t>
  </si>
  <si>
    <t>2021m6</t>
  </si>
  <si>
    <t>2021m5</t>
  </si>
  <si>
    <t>2021m4</t>
  </si>
  <si>
    <t>2021m3</t>
  </si>
  <si>
    <t>2021m2</t>
  </si>
  <si>
    <t>2021m1</t>
  </si>
  <si>
    <t>2020m11</t>
  </si>
  <si>
    <t>2020m10</t>
  </si>
  <si>
    <t>2020m9</t>
  </si>
  <si>
    <t>2020m8</t>
  </si>
  <si>
    <t>2020m7</t>
  </si>
  <si>
    <t>2020m6</t>
  </si>
  <si>
    <t>2020m5</t>
  </si>
  <si>
    <t>2020m4</t>
  </si>
  <si>
    <t>2020m3</t>
  </si>
  <si>
    <t>2020m2</t>
  </si>
  <si>
    <t>2020m1</t>
  </si>
  <si>
    <t>Diff</t>
  </si>
  <si>
    <t>Average</t>
  </si>
  <si>
    <t>diff*coeff/dz</t>
  </si>
  <si>
    <t>diff*coeff/dz*dyhat_his</t>
  </si>
  <si>
    <t>2022m7</t>
  </si>
  <si>
    <t>Item</t>
  </si>
  <si>
    <t>Value</t>
  </si>
  <si>
    <t>PT</t>
  </si>
  <si>
    <t>H</t>
  </si>
  <si>
    <t>Order</t>
  </si>
  <si>
    <t>Residual</t>
  </si>
  <si>
    <t>resid_median_12</t>
  </si>
  <si>
    <t>yhat_cons_12</t>
  </si>
  <si>
    <t>yhat_his_12</t>
  </si>
  <si>
    <t>yhat_slack_12</t>
  </si>
  <si>
    <t>yhat_12</t>
  </si>
  <si>
    <t>his_12</t>
  </si>
  <si>
    <t>pe_12</t>
  </si>
  <si>
    <t>Median_12</t>
  </si>
  <si>
    <t>CPI_12</t>
  </si>
  <si>
    <t>2022m9</t>
  </si>
  <si>
    <t>2022m8</t>
  </si>
  <si>
    <t>2022m9-2020m12</t>
  </si>
  <si>
    <t>2022m8-2020m11</t>
  </si>
  <si>
    <t>2022m7-2020m10</t>
  </si>
  <si>
    <t>2022m6-2020m9</t>
  </si>
  <si>
    <t>2022m5-2020m8</t>
  </si>
  <si>
    <t>2022m4-2020m7</t>
  </si>
  <si>
    <t>2022m3-2020m6</t>
  </si>
  <si>
    <t>2022m2-2020m5</t>
  </si>
  <si>
    <t>2022m1-2020m4</t>
  </si>
  <si>
    <t>2021m12-2020m3</t>
  </si>
  <si>
    <t>2021m11-2020m2</t>
  </si>
  <si>
    <t>2021m10-2020m1</t>
  </si>
  <si>
    <t>2021m9-2019m12</t>
  </si>
  <si>
    <t>2021m8-2019m11</t>
  </si>
  <si>
    <t>2019m11</t>
  </si>
  <si>
    <t>2019m12</t>
  </si>
  <si>
    <t>12-mo avg</t>
  </si>
  <si>
    <t>Note. Residual is sum of 4 components</t>
  </si>
  <si>
    <t>1/ PC residual</t>
  </si>
  <si>
    <t>2/ H - direct effect residual</t>
  </si>
  <si>
    <t>3/ H-indirect effect residual</t>
  </si>
  <si>
    <t>4/ difference bw 12 month changes in CPI and avgs of monthly</t>
  </si>
  <si>
    <t>Decomposition of HIS. Direct effect: given proprietary data. these are hard numbers. Cannot be produced from stata code</t>
  </si>
  <si>
    <t>3. Due to propreitary data on backlogs: inputs into sheets 12mo-decomp_his_direct_effect_m and 12mo-decomp_his_INdirect_effect are hard copied</t>
  </si>
  <si>
    <t>4. sheet "for STATA" goes as input into running "Figure 12 - Decomposition.do"</t>
  </si>
  <si>
    <t>5. Run "Figure 12 - Decomposition.do" to produce final figure 12</t>
  </si>
  <si>
    <t>2. The outsheets from stata code go as inputs into this excel file</t>
  </si>
  <si>
    <t>1. Run the stata code "Figure 12 - Data Prep - Decomposition REPLICATION FILE.do"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</si>
</sst>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0" fillId="33" borderId="0" xfId="0" applyFill="1" applyAlignment="1">
      <alignment wrapText="1"/>
    </xf>
    <xf numFmtId="164" fontId="0" fillId="0" borderId="0" xfId="0" applyNumberFormat="1"/>
    <xf numFmtId="165" fontId="0" fillId="0" borderId="0" xfId="0" applyNumberFormat="1"/>
    <xf numFmtId="0" fontId="14" fillId="33" borderId="0" xfId="0" applyFont="1" applyFill="1"/>
    <xf numFmtId="0" fontId="14" fillId="0" borderId="0" xfId="0" applyFont="1"/>
    <xf numFmtId="2" fontId="0" fillId="33" borderId="0" xfId="0" applyNumberFormat="1" applyFill="1"/>
    <xf numFmtId="165" fontId="0" fillId="33" borderId="0" xfId="0" applyNumberFormat="1" applyFill="1"/>
    <xf numFmtId="0" fontId="0" fillId="33" borderId="0" xfId="0" applyFill="1"/>
    <xf numFmtId="0" fontId="19" fillId="33" borderId="0" xfId="0" applyFont="1" applyFill="1"/>
    <xf numFmtId="165" fontId="19" fillId="33" borderId="0" xfId="0" applyNumberFormat="1" applyFont="1" applyFill="1"/>
    <xf numFmtId="0" fontId="16" fillId="0" borderId="0" xfId="0" applyFont="1"/>
    <xf numFmtId="165" fontId="16" fillId="0" borderId="0" xfId="0" applyNumberFormat="1" applyFont="1"/>
    <xf numFmtId="2" fontId="16" fillId="0" borderId="0" xfId="0" applyNumberFormat="1" applyFont="1"/>
    <xf numFmtId="165" fontId="2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8DD36-A963-4A76-975F-A44A31AC0F98}">
  <sheetPr>
    <tabColor rgb="FFFFFF00"/>
  </sheetPr>
  <dimension ref="B2:B6"/>
  <sheetViews>
    <sheetView workbookViewId="0">
      <selection activeCell="D24" sqref="D24"/>
    </sheetView>
  </sheetViews>
  <sheetFormatPr defaultRowHeight="12.5" x14ac:dyDescent="0.25"/>
  <sheetData>
    <row r="2" spans="2:2" x14ac:dyDescent="0.25">
      <c r="B2" t="s">
        <v>111</v>
      </c>
    </row>
    <row r="3" spans="2:2" x14ac:dyDescent="0.25">
      <c r="B3" t="s">
        <v>110</v>
      </c>
    </row>
    <row r="4" spans="2:2" x14ac:dyDescent="0.25">
      <c r="B4" t="s">
        <v>107</v>
      </c>
    </row>
    <row r="5" spans="2:2" x14ac:dyDescent="0.25">
      <c r="B5" t="s">
        <v>108</v>
      </c>
    </row>
    <row r="6" spans="2:2" x14ac:dyDescent="0.25">
      <c r="B6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C0A07-01D5-4B19-A2F5-10DEB3C57A16}">
  <dimension ref="A1:J8"/>
  <sheetViews>
    <sheetView workbookViewId="0">
      <selection activeCell="B2" sqref="B2"/>
    </sheetView>
  </sheetViews>
  <sheetFormatPr defaultRowHeight="12.5" x14ac:dyDescent="0.25"/>
  <sheetData>
    <row r="1" spans="1:10" s="2" customFormat="1" ht="25" x14ac:dyDescent="0.25">
      <c r="A1" s="2" t="s">
        <v>0</v>
      </c>
      <c r="B1" s="2" t="s">
        <v>81</v>
      </c>
      <c r="C1" s="2" t="s">
        <v>80</v>
      </c>
      <c r="D1" s="2" t="s">
        <v>79</v>
      </c>
      <c r="E1" s="2" t="s">
        <v>78</v>
      </c>
      <c r="F1" s="2" t="s">
        <v>77</v>
      </c>
      <c r="G1" s="2" t="s">
        <v>76</v>
      </c>
      <c r="H1" s="2" t="s">
        <v>75</v>
      </c>
      <c r="I1" s="2" t="s">
        <v>74</v>
      </c>
      <c r="J1" s="2" t="s">
        <v>73</v>
      </c>
    </row>
    <row r="2" spans="1:10" x14ac:dyDescent="0.25">
      <c r="A2" t="s">
        <v>1</v>
      </c>
      <c r="B2" s="1">
        <v>1.27816</v>
      </c>
      <c r="C2" s="1">
        <v>2.3432499999999998</v>
      </c>
      <c r="D2" s="1">
        <v>2.1247220000000002</v>
      </c>
      <c r="E2" s="1">
        <v>-0.97838570000000002</v>
      </c>
      <c r="F2" s="1">
        <v>0.36558200000000002</v>
      </c>
      <c r="G2" s="1">
        <v>3.0293960000000002</v>
      </c>
      <c r="H2" s="1">
        <v>-9.6650999999999994E-3</v>
      </c>
      <c r="I2" s="1">
        <v>-2.6541489999999999</v>
      </c>
      <c r="J2" s="1">
        <v>-0.14299539999999999</v>
      </c>
    </row>
    <row r="3" spans="1:10" x14ac:dyDescent="0.25">
      <c r="A3" t="s">
        <v>82</v>
      </c>
      <c r="B3" s="1">
        <v>8.2224070000000005</v>
      </c>
      <c r="C3" s="1">
        <v>6.9778200000000004</v>
      </c>
      <c r="D3" s="1">
        <v>2.6594440000000001</v>
      </c>
      <c r="E3" s="1">
        <v>1.3582639999999999</v>
      </c>
      <c r="F3" s="1">
        <v>4.2040749999999996</v>
      </c>
      <c r="G3" s="1">
        <v>5.047256</v>
      </c>
      <c r="H3" s="1">
        <v>1.8109679999999999</v>
      </c>
      <c r="I3" s="1">
        <v>-2.6541489999999999</v>
      </c>
      <c r="J3" s="1">
        <v>0.12128890000000001</v>
      </c>
    </row>
    <row r="4" spans="1:10" x14ac:dyDescent="0.25">
      <c r="A4" t="s">
        <v>62</v>
      </c>
      <c r="B4" s="1">
        <f>B3-B2</f>
        <v>6.9442470000000007</v>
      </c>
      <c r="C4" s="1">
        <f t="shared" ref="C4:J4" si="0">C3-C2</f>
        <v>4.6345700000000001</v>
      </c>
      <c r="D4" s="1">
        <f t="shared" si="0"/>
        <v>0.53472199999999992</v>
      </c>
      <c r="E4" s="1">
        <f t="shared" si="0"/>
        <v>2.3366496999999997</v>
      </c>
      <c r="F4" s="1">
        <f t="shared" si="0"/>
        <v>3.8384929999999997</v>
      </c>
      <c r="G4" s="1">
        <f t="shared" si="0"/>
        <v>2.0178599999999998</v>
      </c>
      <c r="H4" s="1">
        <f t="shared" si="0"/>
        <v>1.8206331</v>
      </c>
      <c r="I4" s="1">
        <f t="shared" si="0"/>
        <v>0</v>
      </c>
      <c r="J4" s="1">
        <f t="shared" si="0"/>
        <v>0.26428430000000003</v>
      </c>
    </row>
    <row r="5" spans="1:10" x14ac:dyDescent="0.25">
      <c r="D5" s="4"/>
      <c r="G5" s="4"/>
      <c r="H5" s="4"/>
      <c r="I5" s="4"/>
      <c r="J5" s="4"/>
    </row>
    <row r="7" spans="1:10" x14ac:dyDescent="0.25">
      <c r="C7" s="1"/>
      <c r="D7" s="1"/>
    </row>
    <row r="8" spans="1:10" x14ac:dyDescent="0.25">
      <c r="C8" s="1"/>
      <c r="D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B5CFC-7D7A-422E-BE76-57388E42AA8B}">
  <dimension ref="A1:Z58"/>
  <sheetViews>
    <sheetView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2" sqref="J2"/>
    </sheetView>
  </sheetViews>
  <sheetFormatPr defaultRowHeight="12.5" x14ac:dyDescent="0.25"/>
  <cols>
    <col min="1" max="1" width="22.54296875" customWidth="1"/>
    <col min="2" max="3" width="8.81640625" bestFit="1" customWidth="1"/>
    <col min="4" max="4" width="9" bestFit="1" customWidth="1"/>
    <col min="5" max="10" width="8.81640625" bestFit="1" customWidth="1"/>
  </cols>
  <sheetData>
    <row r="1" spans="1:14" s="2" customFormat="1" ht="25" x14ac:dyDescent="0.25">
      <c r="A1" t="s">
        <v>0</v>
      </c>
      <c r="B1" t="s">
        <v>6</v>
      </c>
      <c r="C1" t="s">
        <v>5</v>
      </c>
      <c r="D1" t="s">
        <v>3</v>
      </c>
      <c r="E1" t="s">
        <v>10</v>
      </c>
      <c r="F1" t="s">
        <v>4</v>
      </c>
      <c r="G1" t="s">
        <v>9</v>
      </c>
      <c r="H1" t="s">
        <v>8</v>
      </c>
      <c r="I1" t="s">
        <v>7</v>
      </c>
      <c r="J1" t="s">
        <v>33</v>
      </c>
      <c r="K1" s="2" t="s">
        <v>24</v>
      </c>
      <c r="M1" s="2" t="s">
        <v>100</v>
      </c>
    </row>
    <row r="2" spans="1:14" s="2" customFormat="1" x14ac:dyDescent="0.25">
      <c r="A2" t="s">
        <v>98</v>
      </c>
      <c r="B2" s="16">
        <v>3.1307939999999999</v>
      </c>
      <c r="C2" s="16">
        <v>2.2000000000000002</v>
      </c>
      <c r="D2" s="16">
        <v>-0.85481169999999995</v>
      </c>
      <c r="E2" s="16">
        <v>0.7538958</v>
      </c>
      <c r="F2" s="16">
        <v>3.4105379999999998</v>
      </c>
      <c r="G2" s="16">
        <v>-2.4932999999999999E-3</v>
      </c>
      <c r="H2" s="16">
        <v>-2.6541489999999999</v>
      </c>
      <c r="I2" s="16">
        <v>0.176898</v>
      </c>
      <c r="J2" s="16">
        <v>-0.89482790000000001</v>
      </c>
      <c r="K2" s="16">
        <f t="shared" ref="K2:K3" si="0">B2+D2</f>
        <v>2.2759822999999999</v>
      </c>
      <c r="N2" s="4"/>
    </row>
    <row r="3" spans="1:14" s="2" customFormat="1" x14ac:dyDescent="0.25">
      <c r="A3" t="s">
        <v>99</v>
      </c>
      <c r="B3" s="16">
        <v>2.4307810000000001</v>
      </c>
      <c r="C3" s="16">
        <v>2.2000000000000002</v>
      </c>
      <c r="D3" s="16">
        <v>-0.19711519999999999</v>
      </c>
      <c r="E3" s="16">
        <v>0.74414959999999997</v>
      </c>
      <c r="F3" s="16">
        <v>3.4071820000000002</v>
      </c>
      <c r="G3" s="16">
        <v>-8.8832000000000008E-3</v>
      </c>
      <c r="H3" s="16">
        <v>-2.6541489999999999</v>
      </c>
      <c r="I3" s="16">
        <v>-0.51336899999999996</v>
      </c>
      <c r="J3" s="16">
        <v>-0.62483460000000002</v>
      </c>
      <c r="K3" s="16">
        <f t="shared" si="0"/>
        <v>2.2336658000000003</v>
      </c>
      <c r="N3" s="4"/>
    </row>
    <row r="4" spans="1:14" x14ac:dyDescent="0.25">
      <c r="A4" t="s">
        <v>61</v>
      </c>
      <c r="B4" s="16">
        <v>3.8833660000000001</v>
      </c>
      <c r="C4" s="16">
        <v>2.2000000000000002</v>
      </c>
      <c r="D4" s="16">
        <v>-1.9190469999999999</v>
      </c>
      <c r="E4" s="16">
        <v>0.75832929999999998</v>
      </c>
      <c r="F4" s="16">
        <v>3.4230119999999999</v>
      </c>
      <c r="G4" s="16">
        <v>-1.0533499999999999E-2</v>
      </c>
      <c r="H4" s="16">
        <v>-2.6541489999999999</v>
      </c>
      <c r="I4" s="16">
        <v>0.92503650000000004</v>
      </c>
      <c r="J4" s="16">
        <v>-0.4967432</v>
      </c>
      <c r="K4" s="16">
        <f>B4+D4</f>
        <v>1.9643190000000001</v>
      </c>
      <c r="N4" s="4"/>
    </row>
    <row r="5" spans="1:14" x14ac:dyDescent="0.25">
      <c r="A5" t="s">
        <v>60</v>
      </c>
      <c r="B5" s="16">
        <v>2.9934789999999998</v>
      </c>
      <c r="C5" s="16">
        <v>2.2000000000000002</v>
      </c>
      <c r="D5" s="16">
        <v>-1.4753750000000001</v>
      </c>
      <c r="E5" s="16">
        <v>0.77630779999999999</v>
      </c>
      <c r="F5" s="16">
        <v>3.439333</v>
      </c>
      <c r="G5" s="16">
        <v>-8.8760999999999996E-3</v>
      </c>
      <c r="H5" s="16">
        <v>-2.6541489999999999</v>
      </c>
      <c r="I5" s="16">
        <v>1.7171499999999999E-2</v>
      </c>
      <c r="J5" s="16">
        <v>-0.62524380000000002</v>
      </c>
      <c r="K5" s="16">
        <f>B5+D5</f>
        <v>1.5181039999999997</v>
      </c>
      <c r="N5" s="4"/>
    </row>
    <row r="6" spans="1:14" x14ac:dyDescent="0.25">
      <c r="A6" t="s">
        <v>59</v>
      </c>
      <c r="B6" s="16">
        <v>2.7608570000000001</v>
      </c>
      <c r="C6" s="16">
        <v>2.1800000000000002</v>
      </c>
      <c r="D6" s="16">
        <v>-6.5929099999999998</v>
      </c>
      <c r="E6" s="16">
        <v>0.7164471</v>
      </c>
      <c r="F6" s="16">
        <v>3.3616480000000002</v>
      </c>
      <c r="G6" s="16">
        <v>8.9481999999999999E-3</v>
      </c>
      <c r="H6" s="16">
        <v>-2.6541489999999999</v>
      </c>
      <c r="I6" s="16">
        <v>-0.13558970000000001</v>
      </c>
      <c r="J6" s="16">
        <v>-1.377394</v>
      </c>
      <c r="K6" s="16">
        <f t="shared" ref="K6:K36" si="1">B6+D6</f>
        <v>-3.8320529999999997</v>
      </c>
      <c r="N6" s="4"/>
    </row>
    <row r="7" spans="1:14" x14ac:dyDescent="0.25">
      <c r="A7" t="s">
        <v>58</v>
      </c>
      <c r="B7" s="16">
        <v>1.8332040000000001</v>
      </c>
      <c r="C7" s="16">
        <v>2.16</v>
      </c>
      <c r="D7" s="16">
        <v>-11.04603</v>
      </c>
      <c r="E7" s="16">
        <v>0.47509859999999998</v>
      </c>
      <c r="F7" s="16">
        <v>3.1851020000000001</v>
      </c>
      <c r="G7" s="16">
        <v>-5.5854899999999999E-2</v>
      </c>
      <c r="H7" s="16">
        <v>-2.6541489999999999</v>
      </c>
      <c r="I7" s="16">
        <v>-0.80189500000000002</v>
      </c>
      <c r="J7" s="16">
        <v>-2.431835</v>
      </c>
      <c r="K7" s="16">
        <f t="shared" si="1"/>
        <v>-9.2128259999999997</v>
      </c>
      <c r="N7" s="4"/>
    </row>
    <row r="8" spans="1:14" x14ac:dyDescent="0.25">
      <c r="A8" t="s">
        <v>57</v>
      </c>
      <c r="B8" s="16">
        <v>2.8772479999999998</v>
      </c>
      <c r="C8" s="16">
        <v>2.14</v>
      </c>
      <c r="D8" s="16">
        <v>-3.577855</v>
      </c>
      <c r="E8" s="16">
        <v>0.32681090000000002</v>
      </c>
      <c r="F8" s="16">
        <v>3.0651139999999999</v>
      </c>
      <c r="G8" s="16">
        <v>-8.4154300000000001E-2</v>
      </c>
      <c r="H8" s="16">
        <v>-2.6541489999999999</v>
      </c>
      <c r="I8" s="16">
        <v>0.410437</v>
      </c>
      <c r="J8" s="16">
        <v>-2.5804870000000002</v>
      </c>
      <c r="K8" s="16">
        <f t="shared" si="1"/>
        <v>-0.7006070000000002</v>
      </c>
      <c r="N8" s="4"/>
    </row>
    <row r="9" spans="1:14" x14ac:dyDescent="0.25">
      <c r="A9" t="s">
        <v>56</v>
      </c>
      <c r="B9" s="16">
        <v>1.741233</v>
      </c>
      <c r="C9" s="16">
        <v>2.1033333000000001</v>
      </c>
      <c r="D9" s="16">
        <v>4.3932690000000001</v>
      </c>
      <c r="E9" s="16">
        <v>0.33279189999999997</v>
      </c>
      <c r="F9" s="16">
        <v>2.985992</v>
      </c>
      <c r="G9" s="16">
        <v>9.4899999999999997E-4</v>
      </c>
      <c r="H9" s="16">
        <v>-2.6541489999999999</v>
      </c>
      <c r="I9" s="16">
        <v>-0.69489179999999995</v>
      </c>
      <c r="J9" s="16">
        <v>-1.897262</v>
      </c>
      <c r="K9" s="16">
        <f t="shared" si="1"/>
        <v>6.1345020000000003</v>
      </c>
      <c r="N9" s="4"/>
    </row>
    <row r="10" spans="1:14" x14ac:dyDescent="0.25">
      <c r="A10" t="s">
        <v>55</v>
      </c>
      <c r="B10" s="16">
        <v>3.8298049999999999</v>
      </c>
      <c r="C10" s="16">
        <v>2.0666666999999999</v>
      </c>
      <c r="D10" s="16">
        <v>2.5348609999999998</v>
      </c>
      <c r="E10" s="16">
        <v>0.28431970000000001</v>
      </c>
      <c r="F10" s="16">
        <v>2.929586</v>
      </c>
      <c r="G10" s="16">
        <v>8.8825999999999992E-3</v>
      </c>
      <c r="H10" s="16">
        <v>-2.6541489999999999</v>
      </c>
      <c r="I10" s="16">
        <v>1.4788190000000001</v>
      </c>
      <c r="J10" s="16">
        <v>-1.6541159999999999</v>
      </c>
      <c r="K10" s="16">
        <f t="shared" si="1"/>
        <v>6.3646659999999997</v>
      </c>
      <c r="N10" s="4"/>
    </row>
    <row r="11" spans="1:14" x14ac:dyDescent="0.25">
      <c r="A11" t="s">
        <v>54</v>
      </c>
      <c r="B11" s="16">
        <v>2.2312470000000002</v>
      </c>
      <c r="C11" s="16">
        <v>2.0299999999999998</v>
      </c>
      <c r="D11" s="16">
        <v>2.689489</v>
      </c>
      <c r="E11" s="16">
        <v>0.23694109999999999</v>
      </c>
      <c r="F11" s="16">
        <v>2.8829159999999998</v>
      </c>
      <c r="G11" s="16">
        <v>8.1735999999999996E-3</v>
      </c>
      <c r="H11" s="16">
        <v>-2.6541489999999999</v>
      </c>
      <c r="I11" s="16">
        <v>-3.5693700000000002E-2</v>
      </c>
      <c r="J11" s="16">
        <v>-1.3240499999999999</v>
      </c>
      <c r="K11" s="16">
        <f t="shared" si="1"/>
        <v>4.9207359999999998</v>
      </c>
      <c r="N11" s="4"/>
    </row>
    <row r="12" spans="1:14" x14ac:dyDescent="0.25">
      <c r="A12" t="s">
        <v>53</v>
      </c>
      <c r="B12" s="16">
        <v>1.3106850000000001</v>
      </c>
      <c r="C12" s="16">
        <v>2.06</v>
      </c>
      <c r="D12" s="16">
        <v>1.5459890000000001</v>
      </c>
      <c r="E12" s="16">
        <v>0.18662329999999999</v>
      </c>
      <c r="F12" s="16">
        <v>2.836935</v>
      </c>
      <c r="G12" s="16">
        <v>3.8376E-3</v>
      </c>
      <c r="H12" s="16">
        <v>-2.6541489999999999</v>
      </c>
      <c r="I12" s="16">
        <v>-0.93593820000000005</v>
      </c>
      <c r="J12" s="16">
        <v>-1.1244160000000001</v>
      </c>
      <c r="K12" s="16">
        <f t="shared" si="1"/>
        <v>2.8566739999999999</v>
      </c>
      <c r="N12" s="4"/>
    </row>
    <row r="13" spans="1:14" x14ac:dyDescent="0.25">
      <c r="A13" t="s">
        <v>52</v>
      </c>
      <c r="B13" s="16">
        <v>2.0190299999999999</v>
      </c>
      <c r="C13" s="16">
        <v>2.09</v>
      </c>
      <c r="D13" s="16">
        <v>-1.26932</v>
      </c>
      <c r="E13" s="16">
        <v>0.14665829999999999</v>
      </c>
      <c r="F13" s="16">
        <v>2.7928000000000002</v>
      </c>
      <c r="G13" s="16">
        <v>8.0070000000000002E-3</v>
      </c>
      <c r="H13" s="16">
        <v>-2.6541489999999999</v>
      </c>
      <c r="I13" s="16">
        <v>-0.21762819999999999</v>
      </c>
      <c r="J13" s="16">
        <v>-1.3140719999999999</v>
      </c>
      <c r="K13" s="16">
        <f t="shared" si="1"/>
        <v>0.74970999999999988</v>
      </c>
      <c r="N13" s="4"/>
    </row>
    <row r="14" spans="1:14" x14ac:dyDescent="0.25">
      <c r="A14" t="s">
        <v>51</v>
      </c>
      <c r="B14" s="16">
        <v>0.74668480000000004</v>
      </c>
      <c r="C14" s="16">
        <v>2.12</v>
      </c>
      <c r="D14" s="16">
        <v>0.96741029999999995</v>
      </c>
      <c r="E14" s="16">
        <v>0.1001678</v>
      </c>
      <c r="F14" s="16">
        <v>2.7495240000000001</v>
      </c>
      <c r="G14" s="16">
        <v>4.7923000000000002E-3</v>
      </c>
      <c r="H14" s="16">
        <v>-2.6541489999999999</v>
      </c>
      <c r="I14" s="16">
        <v>-1.4734830000000001</v>
      </c>
      <c r="J14" s="16">
        <v>-1.16222</v>
      </c>
      <c r="K14" s="16">
        <f t="shared" si="1"/>
        <v>1.7140951</v>
      </c>
      <c r="N14" s="4"/>
    </row>
    <row r="15" spans="1:14" x14ac:dyDescent="0.25">
      <c r="A15" t="s">
        <v>1</v>
      </c>
      <c r="B15" s="16">
        <v>1.940866</v>
      </c>
      <c r="C15" s="16">
        <v>2.1466666999999999</v>
      </c>
      <c r="D15" s="16">
        <v>2.008893</v>
      </c>
      <c r="E15" s="16">
        <v>4.6488300000000003E-2</v>
      </c>
      <c r="F15" s="16">
        <v>2.7007889999999999</v>
      </c>
      <c r="G15" s="16">
        <v>-1.5220000000000001E-4</v>
      </c>
      <c r="H15" s="16">
        <v>-2.6541489999999999</v>
      </c>
      <c r="I15" s="16">
        <v>-0.25228909999999999</v>
      </c>
      <c r="J15" s="16">
        <v>-0.97838570000000002</v>
      </c>
      <c r="K15" s="16">
        <f t="shared" si="1"/>
        <v>3.9497590000000002</v>
      </c>
      <c r="M15" s="1">
        <f>AVERAGE(K4:K15)</f>
        <v>1.3689232583333333</v>
      </c>
      <c r="N15" s="4"/>
    </row>
    <row r="16" spans="1:14" x14ac:dyDescent="0.25">
      <c r="A16" t="s">
        <v>50</v>
      </c>
      <c r="B16" s="16">
        <v>1.506464</v>
      </c>
      <c r="C16" s="16">
        <v>2.1733332999999999</v>
      </c>
      <c r="D16" s="16">
        <v>1.4507080000000001</v>
      </c>
      <c r="E16" s="16">
        <v>-1.99667E-2</v>
      </c>
      <c r="F16" s="16">
        <v>2.6416439999999999</v>
      </c>
      <c r="G16" s="16">
        <v>-7.4619999999999999E-3</v>
      </c>
      <c r="H16" s="16">
        <v>-2.6541489999999999</v>
      </c>
      <c r="I16" s="16">
        <v>-0.64690219999999998</v>
      </c>
      <c r="J16" s="16">
        <v>-0.69757279999999999</v>
      </c>
      <c r="K16" s="16">
        <f t="shared" si="1"/>
        <v>2.9571719999999999</v>
      </c>
      <c r="N16" s="4"/>
    </row>
    <row r="17" spans="1:14" x14ac:dyDescent="0.25">
      <c r="A17" t="s">
        <v>49</v>
      </c>
      <c r="B17" s="16">
        <v>2.4919769999999999</v>
      </c>
      <c r="C17" s="16">
        <v>2.2000000000000002</v>
      </c>
      <c r="D17" s="16">
        <v>2.8808099999999999</v>
      </c>
      <c r="E17" s="16">
        <v>-8.1925799999999993E-2</v>
      </c>
      <c r="F17" s="16">
        <v>2.5827610000000001</v>
      </c>
      <c r="G17" s="16">
        <v>-1.05381E-2</v>
      </c>
      <c r="H17" s="16">
        <v>-2.6541489999999999</v>
      </c>
      <c r="I17" s="16">
        <v>0.37390319999999999</v>
      </c>
      <c r="J17" s="16">
        <v>-0.3345574</v>
      </c>
      <c r="K17" s="16">
        <f t="shared" si="1"/>
        <v>5.3727869999999998</v>
      </c>
      <c r="M17" s="1"/>
      <c r="N17" s="4"/>
    </row>
    <row r="18" spans="1:14" x14ac:dyDescent="0.25">
      <c r="A18" t="s">
        <v>48</v>
      </c>
      <c r="B18" s="16">
        <v>2.0357460000000001</v>
      </c>
      <c r="C18" s="16">
        <v>2.2333333</v>
      </c>
      <c r="D18" s="16">
        <v>5.903753</v>
      </c>
      <c r="E18" s="16">
        <v>3.1798800000000002E-2</v>
      </c>
      <c r="F18" s="16">
        <v>2.589772</v>
      </c>
      <c r="G18" s="16">
        <v>9.6175499999999997E-2</v>
      </c>
      <c r="H18" s="16">
        <v>-2.6541489999999999</v>
      </c>
      <c r="I18" s="16">
        <v>-0.22938649999999999</v>
      </c>
      <c r="J18" s="16">
        <v>0.70683119999999999</v>
      </c>
      <c r="K18" s="16">
        <f t="shared" si="1"/>
        <v>7.9394989999999996</v>
      </c>
      <c r="N18" s="4"/>
    </row>
    <row r="19" spans="1:14" x14ac:dyDescent="0.25">
      <c r="A19" t="s">
        <v>47</v>
      </c>
      <c r="B19" s="16">
        <v>2.7441049999999998</v>
      </c>
      <c r="C19" s="16">
        <v>2.2666667</v>
      </c>
      <c r="D19" s="16">
        <v>5.2257829999999998</v>
      </c>
      <c r="E19" s="16">
        <v>0.79690589999999994</v>
      </c>
      <c r="F19" s="16">
        <v>2.6836709999999999</v>
      </c>
      <c r="G19" s="16">
        <v>0.76738410000000001</v>
      </c>
      <c r="H19" s="16">
        <v>-2.6541489999999999</v>
      </c>
      <c r="I19" s="16">
        <v>-0.31946799999999997</v>
      </c>
      <c r="J19" s="16">
        <v>2.0628160000000002</v>
      </c>
      <c r="K19" s="16">
        <f t="shared" si="1"/>
        <v>7.9698879999999992</v>
      </c>
      <c r="N19" s="4"/>
    </row>
    <row r="20" spans="1:14" x14ac:dyDescent="0.25">
      <c r="A20" t="s">
        <v>46</v>
      </c>
      <c r="B20" s="16">
        <v>3.5902229999999999</v>
      </c>
      <c r="C20" s="16">
        <v>2.2999999999999998</v>
      </c>
      <c r="D20" s="16">
        <v>5.164701</v>
      </c>
      <c r="E20" s="16">
        <v>1.6277919999999999</v>
      </c>
      <c r="F20" s="16">
        <v>2.7595519999999998</v>
      </c>
      <c r="G20" s="16">
        <v>1.522389</v>
      </c>
      <c r="H20" s="16">
        <v>-2.6541489999999999</v>
      </c>
      <c r="I20" s="16">
        <v>-0.33756849999999999</v>
      </c>
      <c r="J20" s="16">
        <v>2.7913619999999999</v>
      </c>
      <c r="K20" s="16">
        <f t="shared" si="1"/>
        <v>8.754923999999999</v>
      </c>
      <c r="N20" s="4"/>
    </row>
    <row r="21" spans="1:14" x14ac:dyDescent="0.25">
      <c r="A21" t="s">
        <v>45</v>
      </c>
      <c r="B21" s="16">
        <v>3.9940519999999999</v>
      </c>
      <c r="C21" s="16">
        <v>2.3466667000000001</v>
      </c>
      <c r="D21" s="16">
        <v>7.0546119999999997</v>
      </c>
      <c r="E21" s="16">
        <v>1.9812270000000001</v>
      </c>
      <c r="F21" s="16">
        <v>2.8135029999999999</v>
      </c>
      <c r="G21" s="16">
        <v>1.8218730000000001</v>
      </c>
      <c r="H21" s="16">
        <v>-2.6541489999999999</v>
      </c>
      <c r="I21" s="16">
        <v>-0.33384200000000003</v>
      </c>
      <c r="J21" s="16">
        <v>3.0131410000000001</v>
      </c>
      <c r="K21" s="16">
        <f t="shared" si="1"/>
        <v>11.048663999999999</v>
      </c>
      <c r="N21" s="4"/>
    </row>
    <row r="22" spans="1:14" x14ac:dyDescent="0.25">
      <c r="A22" t="s">
        <v>44</v>
      </c>
      <c r="B22" s="16">
        <v>2.7644869999999999</v>
      </c>
      <c r="C22" s="16">
        <v>2.3933333000000001</v>
      </c>
      <c r="D22" s="16">
        <v>2.8163429999999998</v>
      </c>
      <c r="E22" s="16">
        <v>2.0705800000000001</v>
      </c>
      <c r="F22" s="16">
        <v>2.8691070000000001</v>
      </c>
      <c r="G22" s="16">
        <v>1.8556220000000001</v>
      </c>
      <c r="H22" s="16">
        <v>-2.6541489999999999</v>
      </c>
      <c r="I22" s="16">
        <v>-1.699427</v>
      </c>
      <c r="J22" s="16">
        <v>3.036597</v>
      </c>
      <c r="K22" s="16">
        <f t="shared" si="1"/>
        <v>5.5808299999999997</v>
      </c>
      <c r="N22" s="4"/>
    </row>
    <row r="23" spans="1:14" x14ac:dyDescent="0.25">
      <c r="A23" t="s">
        <v>43</v>
      </c>
      <c r="B23" s="16">
        <v>4.0255460000000003</v>
      </c>
      <c r="C23" s="16">
        <v>2.44</v>
      </c>
      <c r="D23" s="16">
        <v>5.1901299999999997E-2</v>
      </c>
      <c r="E23" s="16">
        <v>1.82141</v>
      </c>
      <c r="F23" s="16">
        <v>2.920588</v>
      </c>
      <c r="G23" s="16">
        <v>1.5549710000000001</v>
      </c>
      <c r="H23" s="16">
        <v>-2.6541489999999999</v>
      </c>
      <c r="I23" s="16">
        <v>-0.23586470000000001</v>
      </c>
      <c r="J23" s="16">
        <v>2.8167990000000001</v>
      </c>
      <c r="K23" s="16">
        <f t="shared" si="1"/>
        <v>4.0774473000000002</v>
      </c>
      <c r="N23" s="4"/>
    </row>
    <row r="24" spans="1:14" x14ac:dyDescent="0.25">
      <c r="A24" t="s">
        <v>42</v>
      </c>
      <c r="B24" s="16">
        <v>4.9688639999999999</v>
      </c>
      <c r="C24" s="16">
        <v>2.4766667</v>
      </c>
      <c r="D24" s="16">
        <v>7.4289300000000003E-2</v>
      </c>
      <c r="E24" s="16">
        <v>1.7309429999999999</v>
      </c>
      <c r="F24" s="16">
        <v>2.9831189999999999</v>
      </c>
      <c r="G24" s="16">
        <v>1.4019729999999999</v>
      </c>
      <c r="H24" s="16">
        <v>-2.6541489999999999</v>
      </c>
      <c r="I24" s="16">
        <v>0.76125469999999995</v>
      </c>
      <c r="J24" s="16">
        <v>2.6941570000000001</v>
      </c>
      <c r="K24" s="16">
        <f t="shared" si="1"/>
        <v>5.0431533000000002</v>
      </c>
      <c r="N24" s="4"/>
    </row>
    <row r="25" spans="1:14" x14ac:dyDescent="0.25">
      <c r="A25" t="s">
        <v>41</v>
      </c>
      <c r="B25" s="16">
        <v>6.2515939999999999</v>
      </c>
      <c r="C25" s="16">
        <v>2.5133333000000002</v>
      </c>
      <c r="D25" s="16">
        <v>4.6562349999999997</v>
      </c>
      <c r="E25" s="16">
        <v>2.4923639999999998</v>
      </c>
      <c r="F25" s="16">
        <v>3.0632700000000002</v>
      </c>
      <c r="G25" s="16">
        <v>2.083243</v>
      </c>
      <c r="H25" s="16">
        <v>-2.6541489999999999</v>
      </c>
      <c r="I25" s="16">
        <v>1.245897</v>
      </c>
      <c r="J25" s="16">
        <v>3.1879529999999998</v>
      </c>
      <c r="K25" s="16">
        <f t="shared" si="1"/>
        <v>10.907829</v>
      </c>
      <c r="N25" s="4"/>
    </row>
    <row r="26" spans="1:14" x14ac:dyDescent="0.25">
      <c r="A26" t="s">
        <v>40</v>
      </c>
      <c r="B26" s="16">
        <v>5.8557410000000001</v>
      </c>
      <c r="C26" s="16">
        <v>2.5499999999999998</v>
      </c>
      <c r="D26" s="16">
        <v>2.865348</v>
      </c>
      <c r="E26" s="16">
        <v>2.8684189999999998</v>
      </c>
      <c r="F26" s="16">
        <v>3.1827329999999998</v>
      </c>
      <c r="G26" s="16">
        <v>2.339836</v>
      </c>
      <c r="H26" s="16">
        <v>-2.6541489999999999</v>
      </c>
      <c r="I26" s="16">
        <v>0.43732120000000002</v>
      </c>
      <c r="J26" s="16">
        <v>3.3461150000000002</v>
      </c>
      <c r="K26" s="16">
        <f t="shared" si="1"/>
        <v>8.7210889999999992</v>
      </c>
      <c r="N26" s="4"/>
    </row>
    <row r="27" spans="1:14" x14ac:dyDescent="0.25">
      <c r="A27" t="s">
        <v>39</v>
      </c>
      <c r="B27" s="16">
        <v>5.2757800000000001</v>
      </c>
      <c r="C27" s="16">
        <v>2.5333332999999998</v>
      </c>
      <c r="D27" s="16">
        <v>1.848905</v>
      </c>
      <c r="E27" s="16">
        <v>3.0523090000000002</v>
      </c>
      <c r="F27" s="16">
        <v>3.3890090000000002</v>
      </c>
      <c r="G27" s="16">
        <v>2.3174489999999999</v>
      </c>
      <c r="H27" s="16">
        <v>-2.6541489999999999</v>
      </c>
      <c r="I27" s="16">
        <v>-0.30986259999999999</v>
      </c>
      <c r="J27" s="16">
        <v>3.3327819999999999</v>
      </c>
      <c r="K27" s="16">
        <f t="shared" si="1"/>
        <v>7.1246850000000004</v>
      </c>
      <c r="N27" s="4"/>
    </row>
    <row r="28" spans="1:14" x14ac:dyDescent="0.25">
      <c r="A28" t="s">
        <v>38</v>
      </c>
      <c r="B28" s="16">
        <v>7.1415059999999997</v>
      </c>
      <c r="C28" s="16">
        <v>2.5166667</v>
      </c>
      <c r="D28" s="16">
        <v>0.87992139999999996</v>
      </c>
      <c r="E28" s="16">
        <v>3.2272669999999999</v>
      </c>
      <c r="F28" s="16">
        <v>3.64269</v>
      </c>
      <c r="G28" s="16">
        <v>2.2387260000000002</v>
      </c>
      <c r="H28" s="16">
        <v>-2.6541489999999999</v>
      </c>
      <c r="I28" s="16">
        <v>1.397572</v>
      </c>
      <c r="J28" s="16">
        <v>3.2852169999999998</v>
      </c>
      <c r="K28" s="16">
        <f t="shared" si="1"/>
        <v>8.0214274000000003</v>
      </c>
      <c r="N28" s="4"/>
    </row>
    <row r="29" spans="1:14" x14ac:dyDescent="0.25">
      <c r="A29" t="s">
        <v>37</v>
      </c>
      <c r="B29" s="16">
        <v>6.5063690000000003</v>
      </c>
      <c r="C29" s="16">
        <v>2.5</v>
      </c>
      <c r="D29" s="16">
        <v>3.4974699999999999</v>
      </c>
      <c r="E29" s="16">
        <v>3.6511809999999998</v>
      </c>
      <c r="F29" s="16">
        <v>3.9814759999999998</v>
      </c>
      <c r="G29" s="16">
        <v>2.3238539999999999</v>
      </c>
      <c r="H29" s="16">
        <v>-2.6541489999999999</v>
      </c>
      <c r="I29" s="16">
        <v>0.35518759999999999</v>
      </c>
      <c r="J29" s="16">
        <v>3.336605</v>
      </c>
      <c r="K29" s="16">
        <f t="shared" si="1"/>
        <v>10.003838999999999</v>
      </c>
      <c r="N29" s="4"/>
    </row>
    <row r="30" spans="1:14" x14ac:dyDescent="0.25">
      <c r="A30" t="s">
        <v>36</v>
      </c>
      <c r="B30" s="16">
        <v>5.9026120000000004</v>
      </c>
      <c r="C30" s="16">
        <v>2.6</v>
      </c>
      <c r="D30" s="16">
        <v>10.04571</v>
      </c>
      <c r="E30" s="16">
        <v>4.763992</v>
      </c>
      <c r="F30" s="16">
        <v>4.4670310000000004</v>
      </c>
      <c r="G30" s="16">
        <v>2.9511090000000002</v>
      </c>
      <c r="H30" s="16">
        <v>-2.6541489999999999</v>
      </c>
      <c r="I30" s="16">
        <v>-1.4613799999999999</v>
      </c>
      <c r="J30" s="16">
        <v>3.6817679999999999</v>
      </c>
      <c r="K30" s="16">
        <f t="shared" si="1"/>
        <v>15.948322000000001</v>
      </c>
      <c r="N30" s="4"/>
    </row>
    <row r="31" spans="1:14" x14ac:dyDescent="0.25">
      <c r="A31" t="s">
        <v>35</v>
      </c>
      <c r="B31" s="16">
        <v>6.5279780000000001</v>
      </c>
      <c r="C31" s="16">
        <v>2.7</v>
      </c>
      <c r="D31" s="16">
        <v>-2.4712429999999999</v>
      </c>
      <c r="E31" s="16">
        <v>4.2353940000000003</v>
      </c>
      <c r="F31" s="16">
        <v>5.028486</v>
      </c>
      <c r="G31" s="16">
        <v>1.861057</v>
      </c>
      <c r="H31" s="16">
        <v>-2.6541489999999999</v>
      </c>
      <c r="I31" s="16">
        <v>-0.40741680000000002</v>
      </c>
      <c r="J31" s="16">
        <v>3.040349</v>
      </c>
      <c r="K31" s="16">
        <f t="shared" si="1"/>
        <v>4.0567349999999998</v>
      </c>
      <c r="N31" s="4"/>
    </row>
    <row r="32" spans="1:14" x14ac:dyDescent="0.25">
      <c r="A32" t="s">
        <v>34</v>
      </c>
      <c r="B32" s="16">
        <v>7.2117699999999996</v>
      </c>
      <c r="C32" s="16">
        <v>2.8</v>
      </c>
      <c r="D32" s="16">
        <v>5.1204650000000003</v>
      </c>
      <c r="E32" s="16">
        <v>4.8073079999999999</v>
      </c>
      <c r="F32" s="16">
        <v>5.6057399999999999</v>
      </c>
      <c r="G32" s="16">
        <v>1.8557159999999999</v>
      </c>
      <c r="H32" s="16">
        <v>-2.6541489999999999</v>
      </c>
      <c r="I32" s="16">
        <v>-0.3955379</v>
      </c>
      <c r="J32" s="16">
        <v>3.0366629999999999</v>
      </c>
      <c r="K32" s="16">
        <f t="shared" si="1"/>
        <v>12.332235000000001</v>
      </c>
      <c r="N32" s="4"/>
    </row>
    <row r="33" spans="1:26" x14ac:dyDescent="0.25">
      <c r="A33" t="s">
        <v>2</v>
      </c>
      <c r="B33" s="16">
        <v>9.1305589999999999</v>
      </c>
      <c r="C33" s="16">
        <v>2.8</v>
      </c>
      <c r="D33" s="16">
        <v>7.9426810000000003</v>
      </c>
      <c r="E33" s="16">
        <v>5.573696</v>
      </c>
      <c r="F33" s="16">
        <v>6.2629789999999996</v>
      </c>
      <c r="G33" s="16">
        <v>1.964866</v>
      </c>
      <c r="H33" s="16">
        <v>-2.6541489999999999</v>
      </c>
      <c r="I33" s="16">
        <v>0.75686279999999995</v>
      </c>
      <c r="J33" s="16">
        <v>3.1106690000000001</v>
      </c>
      <c r="K33" s="16">
        <f t="shared" si="1"/>
        <v>17.073239999999998</v>
      </c>
      <c r="N33" s="4"/>
    </row>
    <row r="34" spans="1:26" x14ac:dyDescent="0.25">
      <c r="A34" t="s">
        <v>66</v>
      </c>
      <c r="B34" s="16">
        <v>6.483034</v>
      </c>
      <c r="C34" s="16">
        <v>2.8</v>
      </c>
      <c r="D34" s="16">
        <v>-6.7143949999999997</v>
      </c>
      <c r="E34" s="16">
        <v>5.2626460000000002</v>
      </c>
      <c r="F34" s="16">
        <v>6.9238059999999999</v>
      </c>
      <c r="G34" s="16">
        <v>0.9929888</v>
      </c>
      <c r="H34" s="16">
        <v>-2.6541489999999999</v>
      </c>
      <c r="I34" s="16">
        <v>-1.579612</v>
      </c>
      <c r="J34" s="16">
        <v>2.3164410000000002</v>
      </c>
      <c r="K34" s="16">
        <f t="shared" si="1"/>
        <v>-0.23136099999999971</v>
      </c>
      <c r="M34" s="1"/>
      <c r="N34" s="4"/>
      <c r="O34" s="1"/>
      <c r="Q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t="s">
        <v>83</v>
      </c>
      <c r="B35" s="16">
        <v>9.2230139999999992</v>
      </c>
      <c r="C35" s="16">
        <v>2.8</v>
      </c>
      <c r="D35" s="16">
        <v>-7.7953989999999997</v>
      </c>
      <c r="E35" s="16">
        <v>5.1499610000000002</v>
      </c>
      <c r="F35" s="16">
        <v>7.3209730000000004</v>
      </c>
      <c r="G35" s="16">
        <v>0.4831376</v>
      </c>
      <c r="H35" s="16">
        <v>-2.6541489999999999</v>
      </c>
      <c r="I35" s="16">
        <v>1.2730520000000001</v>
      </c>
      <c r="J35" s="16">
        <v>1.6624989999999999</v>
      </c>
      <c r="K35" s="16">
        <f t="shared" si="1"/>
        <v>1.4276149999999994</v>
      </c>
      <c r="M35" s="1"/>
      <c r="N35" s="4"/>
      <c r="O35" s="1"/>
    </row>
    <row r="36" spans="1:26" x14ac:dyDescent="0.25">
      <c r="A36" t="s">
        <v>82</v>
      </c>
      <c r="B36" s="16">
        <v>8.3077439999999996</v>
      </c>
      <c r="C36" s="16">
        <v>2.8</v>
      </c>
      <c r="D36" s="16">
        <v>-3.5765250000000002</v>
      </c>
      <c r="E36" s="16">
        <v>5.3643609999999997</v>
      </c>
      <c r="F36" s="16">
        <v>7.6988729999999999</v>
      </c>
      <c r="G36" s="16">
        <v>0.31963649999999999</v>
      </c>
      <c r="H36" s="16">
        <v>-2.6541489999999999</v>
      </c>
      <c r="I36" s="16">
        <v>0.14338310000000001</v>
      </c>
      <c r="J36" s="16">
        <v>1.3582639999999999</v>
      </c>
      <c r="K36" s="16">
        <f t="shared" si="1"/>
        <v>4.7312189999999994</v>
      </c>
      <c r="M36" s="1">
        <f>AVERAGE(K25:K36)</f>
        <v>8.3430728666666649</v>
      </c>
      <c r="N36" s="4"/>
      <c r="O36" s="1"/>
    </row>
    <row r="37" spans="1:26" x14ac:dyDescent="0.25">
      <c r="B37" s="1"/>
      <c r="C37" s="1"/>
      <c r="D37" s="1"/>
      <c r="E37" s="1"/>
      <c r="F37" s="1"/>
      <c r="G37" s="1"/>
      <c r="H37" s="1"/>
      <c r="I37" s="1"/>
      <c r="J37" s="1"/>
      <c r="K37" s="4"/>
    </row>
    <row r="38" spans="1:26" x14ac:dyDescent="0.25">
      <c r="B38" s="1"/>
      <c r="C38" s="1"/>
      <c r="D38" s="1"/>
      <c r="E38" s="1"/>
      <c r="F38" s="1"/>
      <c r="G38" s="1"/>
      <c r="H38" s="1"/>
      <c r="I38" s="1"/>
      <c r="J38" s="1"/>
      <c r="K38" s="4"/>
    </row>
    <row r="39" spans="1:26" x14ac:dyDescent="0.25">
      <c r="B39" s="1"/>
      <c r="C39" s="1"/>
      <c r="D39" s="1"/>
      <c r="E39" s="1"/>
      <c r="F39" s="1"/>
      <c r="G39" s="1"/>
      <c r="H39" s="1"/>
      <c r="I39" s="1"/>
      <c r="J39" s="1"/>
      <c r="K39" s="4"/>
    </row>
    <row r="40" spans="1:26" x14ac:dyDescent="0.25">
      <c r="A40" t="s">
        <v>62</v>
      </c>
      <c r="B40" s="1"/>
      <c r="C40" s="1"/>
      <c r="D40" s="1"/>
      <c r="E40" s="1"/>
      <c r="F40" s="1"/>
      <c r="G40" s="1"/>
      <c r="H40" s="1"/>
      <c r="I40" s="1"/>
      <c r="J40" s="1"/>
      <c r="K40" s="4"/>
    </row>
    <row r="41" spans="1:26" x14ac:dyDescent="0.25">
      <c r="A41" t="s">
        <v>97</v>
      </c>
      <c r="B41" s="9">
        <f t="shared" ref="B41:K53" si="2">B23-B2</f>
        <v>0.89475200000000044</v>
      </c>
      <c r="C41" s="9">
        <f t="shared" si="2"/>
        <v>0.23999999999999977</v>
      </c>
      <c r="D41" s="9">
        <f t="shared" si="2"/>
        <v>0.90671299999999999</v>
      </c>
      <c r="E41" s="9">
        <f t="shared" si="2"/>
        <v>1.0675142</v>
      </c>
      <c r="F41" s="9">
        <f t="shared" si="2"/>
        <v>-0.48994999999999989</v>
      </c>
      <c r="G41" s="9">
        <f t="shared" si="2"/>
        <v>1.5574643000000001</v>
      </c>
      <c r="H41" s="9">
        <f t="shared" si="2"/>
        <v>0</v>
      </c>
      <c r="I41" s="9">
        <f t="shared" si="2"/>
        <v>-0.41276270000000004</v>
      </c>
      <c r="J41" s="9">
        <f t="shared" si="2"/>
        <v>3.7116269000000002</v>
      </c>
      <c r="K41" s="9">
        <f t="shared" si="2"/>
        <v>1.8014650000000003</v>
      </c>
    </row>
    <row r="42" spans="1:26" x14ac:dyDescent="0.25">
      <c r="A42" t="s">
        <v>96</v>
      </c>
      <c r="B42" s="9">
        <f t="shared" si="2"/>
        <v>2.5380829999999999</v>
      </c>
      <c r="C42" s="9">
        <f t="shared" si="2"/>
        <v>0.27666669999999982</v>
      </c>
      <c r="D42" s="9">
        <f t="shared" si="2"/>
        <v>0.27140449999999999</v>
      </c>
      <c r="E42" s="9">
        <f t="shared" si="2"/>
        <v>0.98679339999999993</v>
      </c>
      <c r="F42" s="9">
        <f t="shared" si="2"/>
        <v>-0.4240630000000003</v>
      </c>
      <c r="G42" s="9">
        <f t="shared" si="2"/>
        <v>1.4108562</v>
      </c>
      <c r="H42" s="9">
        <f t="shared" si="2"/>
        <v>0</v>
      </c>
      <c r="I42" s="9">
        <f t="shared" si="2"/>
        <v>1.2746236999999998</v>
      </c>
      <c r="J42" s="9">
        <f t="shared" si="2"/>
        <v>3.3189916000000004</v>
      </c>
      <c r="K42" s="9">
        <f t="shared" si="2"/>
        <v>2.8094874999999999</v>
      </c>
    </row>
    <row r="43" spans="1:26" x14ac:dyDescent="0.25">
      <c r="A43" t="s">
        <v>95</v>
      </c>
      <c r="B43" s="9">
        <f t="shared" si="2"/>
        <v>2.3682279999999998</v>
      </c>
      <c r="C43" s="9">
        <f t="shared" si="2"/>
        <v>0.31333330000000004</v>
      </c>
      <c r="D43" s="9">
        <f t="shared" si="2"/>
        <v>6.5752819999999996</v>
      </c>
      <c r="E43" s="9">
        <f t="shared" si="2"/>
        <v>1.7340346999999998</v>
      </c>
      <c r="F43" s="9">
        <f t="shared" si="2"/>
        <v>-0.35974199999999978</v>
      </c>
      <c r="G43" s="9">
        <f t="shared" si="2"/>
        <v>2.0937765000000002</v>
      </c>
      <c r="H43" s="9">
        <f t="shared" si="2"/>
        <v>0</v>
      </c>
      <c r="I43" s="9">
        <f t="shared" si="2"/>
        <v>0.32086049999999999</v>
      </c>
      <c r="J43" s="9">
        <f t="shared" si="2"/>
        <v>3.6846961999999999</v>
      </c>
      <c r="K43" s="9">
        <f t="shared" si="2"/>
        <v>8.9435099999999998</v>
      </c>
    </row>
    <row r="44" spans="1:26" x14ac:dyDescent="0.25">
      <c r="A44" t="s">
        <v>94</v>
      </c>
      <c r="B44" s="9">
        <f t="shared" si="2"/>
        <v>2.8622620000000003</v>
      </c>
      <c r="C44" s="9">
        <f t="shared" si="2"/>
        <v>0.34999999999999964</v>
      </c>
      <c r="D44" s="9">
        <f t="shared" si="2"/>
        <v>4.3407230000000006</v>
      </c>
      <c r="E44" s="9">
        <f t="shared" si="2"/>
        <v>2.0921111999999997</v>
      </c>
      <c r="F44" s="9">
        <f t="shared" si="2"/>
        <v>-0.25660000000000016</v>
      </c>
      <c r="G44" s="9">
        <f t="shared" si="2"/>
        <v>2.3487121000000002</v>
      </c>
      <c r="H44" s="9">
        <f t="shared" si="2"/>
        <v>0</v>
      </c>
      <c r="I44" s="9">
        <f t="shared" si="2"/>
        <v>0.42014970000000001</v>
      </c>
      <c r="J44" s="9">
        <f t="shared" si="2"/>
        <v>3.9713588</v>
      </c>
      <c r="K44" s="9">
        <f t="shared" si="2"/>
        <v>7.202985</v>
      </c>
    </row>
    <row r="45" spans="1:26" x14ac:dyDescent="0.25">
      <c r="A45" t="s">
        <v>93</v>
      </c>
      <c r="B45" s="9">
        <f t="shared" si="2"/>
        <v>2.514923</v>
      </c>
      <c r="C45" s="9">
        <f t="shared" si="2"/>
        <v>0.35333329999999963</v>
      </c>
      <c r="D45" s="9">
        <f t="shared" si="2"/>
        <v>8.4418150000000001</v>
      </c>
      <c r="E45" s="9">
        <f t="shared" si="2"/>
        <v>2.3358619000000003</v>
      </c>
      <c r="F45" s="9">
        <f t="shared" si="2"/>
        <v>2.7360999999999969E-2</v>
      </c>
      <c r="G45" s="9">
        <f t="shared" si="2"/>
        <v>2.3085008</v>
      </c>
      <c r="H45" s="9">
        <f t="shared" si="2"/>
        <v>0</v>
      </c>
      <c r="I45" s="9">
        <f t="shared" si="2"/>
        <v>-0.17427289999999998</v>
      </c>
      <c r="J45" s="9">
        <f t="shared" si="2"/>
        <v>4.7101759999999997</v>
      </c>
      <c r="K45" s="9">
        <f t="shared" si="2"/>
        <v>10.956738</v>
      </c>
    </row>
    <row r="46" spans="1:26" x14ac:dyDescent="0.25">
      <c r="A46" t="s">
        <v>92</v>
      </c>
      <c r="B46" s="9">
        <f t="shared" si="2"/>
        <v>5.3083019999999994</v>
      </c>
      <c r="C46" s="9">
        <f t="shared" si="2"/>
        <v>0.35666669999999989</v>
      </c>
      <c r="D46" s="9">
        <f t="shared" si="2"/>
        <v>11.925951400000001</v>
      </c>
      <c r="E46" s="9">
        <f t="shared" si="2"/>
        <v>2.7521684</v>
      </c>
      <c r="F46" s="9">
        <f t="shared" si="2"/>
        <v>0.45758799999999988</v>
      </c>
      <c r="G46" s="9">
        <f t="shared" si="2"/>
        <v>2.2945809000000001</v>
      </c>
      <c r="H46" s="9">
        <f t="shared" si="2"/>
        <v>0</v>
      </c>
      <c r="I46" s="9">
        <f t="shared" si="2"/>
        <v>2.1994670000000003</v>
      </c>
      <c r="J46" s="9">
        <f t="shared" si="2"/>
        <v>5.7170519999999998</v>
      </c>
      <c r="K46" s="9">
        <f t="shared" si="2"/>
        <v>17.2342534</v>
      </c>
    </row>
    <row r="47" spans="1:26" x14ac:dyDescent="0.25">
      <c r="A47" t="s">
        <v>91</v>
      </c>
      <c r="B47" s="9">
        <f t="shared" si="2"/>
        <v>3.6291210000000005</v>
      </c>
      <c r="C47" s="9">
        <f t="shared" si="2"/>
        <v>0.35999999999999988</v>
      </c>
      <c r="D47" s="9">
        <f t="shared" si="2"/>
        <v>7.0753249999999994</v>
      </c>
      <c r="E47" s="9">
        <f t="shared" si="2"/>
        <v>3.3243700999999999</v>
      </c>
      <c r="F47" s="9">
        <f t="shared" si="2"/>
        <v>0.9163619999999999</v>
      </c>
      <c r="G47" s="9">
        <f t="shared" si="2"/>
        <v>2.4080082999999997</v>
      </c>
      <c r="H47" s="9">
        <f t="shared" si="2"/>
        <v>0</v>
      </c>
      <c r="I47" s="9">
        <f t="shared" si="2"/>
        <v>-5.5249400000000004E-2</v>
      </c>
      <c r="J47" s="9">
        <f t="shared" si="2"/>
        <v>5.9170920000000002</v>
      </c>
      <c r="K47" s="9">
        <f t="shared" si="2"/>
        <v>10.704445999999999</v>
      </c>
    </row>
    <row r="48" spans="1:26" x14ac:dyDescent="0.25">
      <c r="A48" t="s">
        <v>90</v>
      </c>
      <c r="B48" s="9">
        <f t="shared" si="2"/>
        <v>4.1613790000000002</v>
      </c>
      <c r="C48" s="9">
        <f t="shared" si="2"/>
        <v>0.49666670000000002</v>
      </c>
      <c r="D48" s="9">
        <f t="shared" si="2"/>
        <v>5.6524409999999996</v>
      </c>
      <c r="E48" s="9">
        <f t="shared" si="2"/>
        <v>4.4312000999999999</v>
      </c>
      <c r="F48" s="9">
        <f t="shared" si="2"/>
        <v>1.4810390000000004</v>
      </c>
      <c r="G48" s="9">
        <f t="shared" si="2"/>
        <v>2.9501600000000003</v>
      </c>
      <c r="H48" s="9">
        <f t="shared" si="2"/>
        <v>0</v>
      </c>
      <c r="I48" s="9">
        <f t="shared" si="2"/>
        <v>-0.76648819999999995</v>
      </c>
      <c r="J48" s="9">
        <f t="shared" si="2"/>
        <v>5.5790299999999995</v>
      </c>
      <c r="K48" s="9">
        <f t="shared" si="2"/>
        <v>9.8138199999999998</v>
      </c>
    </row>
    <row r="49" spans="1:13" x14ac:dyDescent="0.25">
      <c r="A49" t="s">
        <v>89</v>
      </c>
      <c r="B49" s="9">
        <f t="shared" si="2"/>
        <v>2.6981730000000002</v>
      </c>
      <c r="C49" s="9">
        <f t="shared" si="2"/>
        <v>0.63333330000000032</v>
      </c>
      <c r="D49" s="9">
        <f t="shared" si="2"/>
        <v>-5.0061039999999997</v>
      </c>
      <c r="E49" s="9">
        <f t="shared" si="2"/>
        <v>3.9510743000000002</v>
      </c>
      <c r="F49" s="9">
        <f t="shared" si="2"/>
        <v>2.0989</v>
      </c>
      <c r="G49" s="9">
        <f t="shared" si="2"/>
        <v>1.8521744</v>
      </c>
      <c r="H49" s="9">
        <f t="shared" si="2"/>
        <v>0</v>
      </c>
      <c r="I49" s="9">
        <f t="shared" si="2"/>
        <v>-1.8862358000000001</v>
      </c>
      <c r="J49" s="9">
        <f t="shared" si="2"/>
        <v>4.6944650000000001</v>
      </c>
      <c r="K49" s="9">
        <f t="shared" si="2"/>
        <v>-2.307931</v>
      </c>
    </row>
    <row r="50" spans="1:13" x14ac:dyDescent="0.25">
      <c r="A50" t="s">
        <v>88</v>
      </c>
      <c r="B50" s="9">
        <f t="shared" si="2"/>
        <v>4.9805229999999998</v>
      </c>
      <c r="C50" s="9">
        <f t="shared" si="2"/>
        <v>0.77</v>
      </c>
      <c r="D50" s="9">
        <f t="shared" si="2"/>
        <v>2.4309760000000002</v>
      </c>
      <c r="E50" s="9">
        <f t="shared" si="2"/>
        <v>4.5703668999999998</v>
      </c>
      <c r="F50" s="9">
        <f t="shared" si="2"/>
        <v>2.7228240000000001</v>
      </c>
      <c r="G50" s="9">
        <f t="shared" si="2"/>
        <v>1.8475424</v>
      </c>
      <c r="H50" s="9">
        <f t="shared" si="2"/>
        <v>0</v>
      </c>
      <c r="I50" s="9">
        <f t="shared" si="2"/>
        <v>-0.3598442</v>
      </c>
      <c r="J50" s="9">
        <f t="shared" si="2"/>
        <v>4.3607129999999996</v>
      </c>
      <c r="K50" s="9">
        <f t="shared" si="2"/>
        <v>7.4114990000000009</v>
      </c>
    </row>
    <row r="51" spans="1:13" x14ac:dyDescent="0.25">
      <c r="A51" t="s">
        <v>87</v>
      </c>
      <c r="B51" s="9">
        <f t="shared" si="2"/>
        <v>7.8198739999999995</v>
      </c>
      <c r="C51" s="9">
        <f t="shared" si="2"/>
        <v>0.73999999999999977</v>
      </c>
      <c r="D51" s="9">
        <f t="shared" si="2"/>
        <v>6.3966919999999998</v>
      </c>
      <c r="E51" s="9">
        <f t="shared" si="2"/>
        <v>5.3870727</v>
      </c>
      <c r="F51" s="9">
        <f t="shared" si="2"/>
        <v>3.4260439999999996</v>
      </c>
      <c r="G51" s="9">
        <f t="shared" si="2"/>
        <v>1.9610284</v>
      </c>
      <c r="H51" s="9">
        <f t="shared" si="2"/>
        <v>0</v>
      </c>
      <c r="I51" s="9">
        <f t="shared" si="2"/>
        <v>1.692801</v>
      </c>
      <c r="J51" s="9">
        <f t="shared" si="2"/>
        <v>4.2350849999999998</v>
      </c>
      <c r="K51" s="9">
        <f t="shared" si="2"/>
        <v>14.216565999999998</v>
      </c>
    </row>
    <row r="52" spans="1:13" x14ac:dyDescent="0.25">
      <c r="A52" t="s">
        <v>86</v>
      </c>
      <c r="B52" s="9">
        <f t="shared" si="2"/>
        <v>4.4640040000000001</v>
      </c>
      <c r="C52" s="9">
        <f t="shared" si="2"/>
        <v>0.71</v>
      </c>
      <c r="D52" s="9">
        <f t="shared" si="2"/>
        <v>-5.4450749999999992</v>
      </c>
      <c r="E52" s="9">
        <f t="shared" si="2"/>
        <v>5.1159876999999998</v>
      </c>
      <c r="F52" s="9">
        <f t="shared" si="2"/>
        <v>4.1310059999999993</v>
      </c>
      <c r="G52" s="9">
        <f t="shared" si="2"/>
        <v>0.98498180000000002</v>
      </c>
      <c r="H52" s="9">
        <f t="shared" si="2"/>
        <v>0</v>
      </c>
      <c r="I52" s="9">
        <f t="shared" si="2"/>
        <v>-1.3619838</v>
      </c>
      <c r="J52" s="9">
        <f t="shared" si="2"/>
        <v>3.6305130000000001</v>
      </c>
      <c r="K52" s="9">
        <f t="shared" si="2"/>
        <v>-0.98107099999999958</v>
      </c>
      <c r="M52" s="1"/>
    </row>
    <row r="53" spans="1:13" x14ac:dyDescent="0.25">
      <c r="A53" t="s">
        <v>85</v>
      </c>
      <c r="B53" s="9">
        <f t="shared" si="2"/>
        <v>8.4763291999999986</v>
      </c>
      <c r="C53" s="9">
        <f t="shared" si="2"/>
        <v>0.67999999999999972</v>
      </c>
      <c r="D53" s="9">
        <f t="shared" si="2"/>
        <v>-8.7628092999999989</v>
      </c>
      <c r="E53" s="9">
        <f t="shared" si="2"/>
        <v>5.0497931999999999</v>
      </c>
      <c r="F53" s="9">
        <f t="shared" si="2"/>
        <v>4.5714490000000003</v>
      </c>
      <c r="G53" s="9">
        <f t="shared" si="2"/>
        <v>0.47834529999999997</v>
      </c>
      <c r="H53" s="9">
        <f t="shared" si="2"/>
        <v>0</v>
      </c>
      <c r="I53" s="9">
        <f t="shared" si="2"/>
        <v>2.7465350000000002</v>
      </c>
      <c r="J53" s="9">
        <f t="shared" si="2"/>
        <v>2.824719</v>
      </c>
      <c r="K53" s="9">
        <f t="shared" si="2"/>
        <v>-0.28648010000000057</v>
      </c>
      <c r="M53" s="1"/>
    </row>
    <row r="54" spans="1:13" x14ac:dyDescent="0.25">
      <c r="A54" t="s">
        <v>84</v>
      </c>
      <c r="B54" s="9">
        <f>B36-B15</f>
        <v>6.3668779999999998</v>
      </c>
      <c r="C54" s="9">
        <f t="shared" ref="C54:K54" si="3">C36-C15</f>
        <v>0.65333329999999989</v>
      </c>
      <c r="D54" s="9">
        <f t="shared" si="3"/>
        <v>-5.5854180000000007</v>
      </c>
      <c r="E54" s="9">
        <f t="shared" si="3"/>
        <v>5.3178726999999997</v>
      </c>
      <c r="F54" s="9">
        <f t="shared" si="3"/>
        <v>4.9980840000000004</v>
      </c>
      <c r="G54" s="9">
        <f t="shared" si="3"/>
        <v>0.31978869999999998</v>
      </c>
      <c r="H54" s="9">
        <f t="shared" si="3"/>
        <v>0</v>
      </c>
      <c r="I54" s="9">
        <f t="shared" si="3"/>
        <v>0.39567220000000003</v>
      </c>
      <c r="J54" s="9">
        <f t="shared" si="3"/>
        <v>2.3366496999999997</v>
      </c>
      <c r="K54" s="9">
        <f t="shared" si="3"/>
        <v>0.78145999999999916</v>
      </c>
      <c r="M54" s="1"/>
    </row>
    <row r="55" spans="1:13" x14ac:dyDescent="0.25">
      <c r="B55" s="9"/>
      <c r="C55" s="9"/>
      <c r="D55" s="9"/>
      <c r="E55" s="9"/>
      <c r="F55" s="9"/>
      <c r="G55" s="9"/>
      <c r="H55" s="9"/>
      <c r="I55" s="9"/>
      <c r="J55" s="9"/>
      <c r="K55" s="9"/>
      <c r="M55" s="1"/>
    </row>
    <row r="56" spans="1:13" ht="13" x14ac:dyDescent="0.3">
      <c r="A56" s="13" t="s">
        <v>63</v>
      </c>
      <c r="B56" s="14">
        <f t="shared" ref="B56:J56" si="4">AVERAGE(B43:B54)</f>
        <v>4.637499683333334</v>
      </c>
      <c r="C56" s="14">
        <f t="shared" si="4"/>
        <v>0.53472221666666653</v>
      </c>
      <c r="D56" s="14">
        <f t="shared" si="4"/>
        <v>2.3366499250000001</v>
      </c>
      <c r="E56" s="14">
        <f t="shared" si="4"/>
        <v>3.8384928249999999</v>
      </c>
      <c r="F56" s="14">
        <f t="shared" si="4"/>
        <v>2.0178595833333333</v>
      </c>
      <c r="G56" s="14">
        <f t="shared" si="4"/>
        <v>1.8206333000000001</v>
      </c>
      <c r="H56" s="14">
        <f t="shared" si="4"/>
        <v>0</v>
      </c>
      <c r="I56" s="14">
        <f t="shared" si="4"/>
        <v>0.26428425833333336</v>
      </c>
      <c r="J56" s="14">
        <f t="shared" si="4"/>
        <v>4.3051291416666659</v>
      </c>
      <c r="K56" s="14">
        <f>AVERAGE(K43:K54)</f>
        <v>6.9741496083333336</v>
      </c>
    </row>
    <row r="58" spans="1:13" x14ac:dyDescent="0.25">
      <c r="C58" s="1"/>
      <c r="E58" s="1"/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98A09-B50B-44AC-98FC-CD5E6F0CD3E2}">
  <sheetPr>
    <tabColor rgb="FFFF0000"/>
  </sheetPr>
  <dimension ref="A1:S6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2" sqref="K2:V2"/>
    </sheetView>
  </sheetViews>
  <sheetFormatPr defaultRowHeight="12.5" x14ac:dyDescent="0.25"/>
  <cols>
    <col min="1" max="1" width="29.81640625" customWidth="1"/>
  </cols>
  <sheetData>
    <row r="1" spans="1:19" s="2" customFormat="1" ht="25" x14ac:dyDescent="0.25">
      <c r="A1" s="2" t="s">
        <v>0</v>
      </c>
      <c r="B1" s="2" t="s">
        <v>3</v>
      </c>
      <c r="C1" s="2" t="s">
        <v>18</v>
      </c>
      <c r="D1" s="2" t="s">
        <v>17</v>
      </c>
      <c r="E1" s="2" t="s">
        <v>16</v>
      </c>
      <c r="F1" s="2" t="s">
        <v>15</v>
      </c>
      <c r="G1" s="2" t="s">
        <v>14</v>
      </c>
      <c r="H1" s="2" t="s">
        <v>13</v>
      </c>
    </row>
    <row r="2" spans="1:19" s="2" customFormat="1" x14ac:dyDescent="0.25">
      <c r="A2" t="s">
        <v>98</v>
      </c>
      <c r="B2" s="7">
        <v>-0.85481169999999995</v>
      </c>
      <c r="C2" s="7">
        <v>-1.408752</v>
      </c>
      <c r="D2" s="7">
        <v>8.2868999999999998E-2</v>
      </c>
      <c r="E2" s="7">
        <v>10.538069999999999</v>
      </c>
      <c r="F2" s="7">
        <v>-0.49582359999999998</v>
      </c>
      <c r="G2" s="7">
        <v>-11.53387</v>
      </c>
      <c r="H2" s="7">
        <v>0.55394060000000001</v>
      </c>
      <c r="K2" s="7" t="s">
        <v>106</v>
      </c>
      <c r="L2" s="7"/>
      <c r="M2" s="7"/>
      <c r="N2" s="7"/>
      <c r="O2" s="7"/>
      <c r="P2" s="7"/>
      <c r="Q2" s="7"/>
      <c r="R2" s="7"/>
      <c r="S2" s="7"/>
    </row>
    <row r="3" spans="1:19" s="2" customFormat="1" x14ac:dyDescent="0.25">
      <c r="A3" t="s">
        <v>99</v>
      </c>
      <c r="B3" s="7">
        <v>-0.19711519999999999</v>
      </c>
      <c r="C3" s="7">
        <v>-0.66093109999999999</v>
      </c>
      <c r="D3" s="7">
        <v>0.63577309999999998</v>
      </c>
      <c r="E3" s="7">
        <v>10.43793</v>
      </c>
      <c r="F3" s="7">
        <v>-0.20076849999999999</v>
      </c>
      <c r="G3" s="7">
        <v>-11.53387</v>
      </c>
      <c r="H3" s="7">
        <v>0.4638159</v>
      </c>
    </row>
    <row r="4" spans="1:19" x14ac:dyDescent="0.25">
      <c r="A4" t="s">
        <v>61</v>
      </c>
      <c r="B4" s="7">
        <v>-1.9190469999999999</v>
      </c>
      <c r="C4" s="7">
        <v>-2.2634530000000002</v>
      </c>
      <c r="D4" s="7">
        <v>-0.79519680000000004</v>
      </c>
      <c r="E4" s="7">
        <v>10.580920000000001</v>
      </c>
      <c r="F4" s="7">
        <v>-0.51531300000000002</v>
      </c>
      <c r="G4" s="7">
        <v>-11.53387</v>
      </c>
      <c r="H4" s="7">
        <v>0.3444063</v>
      </c>
    </row>
    <row r="5" spans="1:19" x14ac:dyDescent="0.25">
      <c r="A5" t="s">
        <v>60</v>
      </c>
      <c r="B5" s="7">
        <v>-1.4753750000000001</v>
      </c>
      <c r="C5" s="7">
        <v>-2.5062509999999998</v>
      </c>
      <c r="D5" s="7">
        <v>-1.20522</v>
      </c>
      <c r="E5" s="7">
        <v>10.32072</v>
      </c>
      <c r="F5" s="7">
        <v>-8.78858E-2</v>
      </c>
      <c r="G5" s="7">
        <v>-11.53387</v>
      </c>
      <c r="H5" s="7">
        <v>1.0308759999999999</v>
      </c>
    </row>
    <row r="6" spans="1:19" x14ac:dyDescent="0.25">
      <c r="A6" t="s">
        <v>59</v>
      </c>
      <c r="B6" s="7">
        <v>-6.5929099999999998</v>
      </c>
      <c r="C6" s="7">
        <v>-5.2656890000000001</v>
      </c>
      <c r="D6" s="7">
        <v>-2.6403750000000001</v>
      </c>
      <c r="E6" s="7">
        <v>9.0436060000000005</v>
      </c>
      <c r="F6" s="7">
        <v>-0.1350539</v>
      </c>
      <c r="G6" s="7">
        <v>-11.53387</v>
      </c>
      <c r="H6" s="7">
        <v>-1.327221</v>
      </c>
    </row>
    <row r="7" spans="1:19" x14ac:dyDescent="0.25">
      <c r="A7" t="s">
        <v>58</v>
      </c>
      <c r="B7" s="7">
        <v>-11.04603</v>
      </c>
      <c r="C7" s="7">
        <v>-10.023949999999999</v>
      </c>
      <c r="D7" s="7">
        <v>-4.1884449999999998</v>
      </c>
      <c r="E7" s="7">
        <v>7.0046419999999996</v>
      </c>
      <c r="F7" s="7">
        <v>-1.306276</v>
      </c>
      <c r="G7" s="7">
        <v>-11.53387</v>
      </c>
      <c r="H7" s="7">
        <v>-1.022087</v>
      </c>
    </row>
    <row r="8" spans="1:19" x14ac:dyDescent="0.25">
      <c r="A8" t="s">
        <v>57</v>
      </c>
      <c r="B8" s="7">
        <v>-3.577855</v>
      </c>
      <c r="C8" s="7">
        <v>-6.1638149999999996</v>
      </c>
      <c r="D8" s="7">
        <v>-1.275396</v>
      </c>
      <c r="E8" s="7">
        <v>7.7103919999999997</v>
      </c>
      <c r="F8" s="7">
        <v>-1.064945</v>
      </c>
      <c r="G8" s="7">
        <v>-11.53387</v>
      </c>
      <c r="H8" s="7">
        <v>2.5859610000000002</v>
      </c>
    </row>
    <row r="9" spans="1:19" x14ac:dyDescent="0.25">
      <c r="A9" t="s">
        <v>56</v>
      </c>
      <c r="B9" s="7">
        <v>4.3932690000000001</v>
      </c>
      <c r="C9" s="7">
        <v>4.2179970000000004</v>
      </c>
      <c r="D9" s="7">
        <v>4.3102179999999999</v>
      </c>
      <c r="E9" s="7">
        <v>10.12298</v>
      </c>
      <c r="F9" s="7">
        <v>1.3186629999999999</v>
      </c>
      <c r="G9" s="7">
        <v>-11.53387</v>
      </c>
      <c r="H9" s="7">
        <v>0.17527219999999999</v>
      </c>
    </row>
    <row r="10" spans="1:19" x14ac:dyDescent="0.25">
      <c r="A10" t="s">
        <v>55</v>
      </c>
      <c r="B10" s="7">
        <v>2.5348609999999998</v>
      </c>
      <c r="C10" s="7">
        <v>4.3357320000000001</v>
      </c>
      <c r="D10" s="7">
        <v>1.445692</v>
      </c>
      <c r="E10" s="7">
        <v>10.5741</v>
      </c>
      <c r="F10" s="7">
        <v>3.8498039999999998</v>
      </c>
      <c r="G10" s="7">
        <v>-11.53387</v>
      </c>
      <c r="H10" s="7">
        <v>-1.8008710000000001</v>
      </c>
    </row>
    <row r="11" spans="1:19" x14ac:dyDescent="0.25">
      <c r="A11" t="s">
        <v>54</v>
      </c>
      <c r="B11" s="7">
        <v>2.689489</v>
      </c>
      <c r="C11" s="7">
        <v>2.990669</v>
      </c>
      <c r="D11" s="7">
        <v>0.50956239999999997</v>
      </c>
      <c r="E11" s="7">
        <v>11.21895</v>
      </c>
      <c r="F11" s="7">
        <v>2.7960229999999999</v>
      </c>
      <c r="G11" s="7">
        <v>-11.53387</v>
      </c>
      <c r="H11" s="7">
        <v>-0.30118020000000001</v>
      </c>
    </row>
    <row r="12" spans="1:19" x14ac:dyDescent="0.25">
      <c r="A12" t="s">
        <v>53</v>
      </c>
      <c r="B12" s="7">
        <v>1.5459890000000001</v>
      </c>
      <c r="C12" s="7">
        <v>2.294953</v>
      </c>
      <c r="D12" s="7">
        <v>0.89182729999999999</v>
      </c>
      <c r="E12" s="7">
        <v>11.09159</v>
      </c>
      <c r="F12" s="7">
        <v>1.8453980000000001</v>
      </c>
      <c r="G12" s="7">
        <v>-11.53387</v>
      </c>
      <c r="H12" s="7">
        <v>-0.74896450000000003</v>
      </c>
    </row>
    <row r="13" spans="1:19" x14ac:dyDescent="0.25">
      <c r="A13" t="s">
        <v>52</v>
      </c>
      <c r="B13" s="7">
        <v>-1.26932</v>
      </c>
      <c r="C13" s="7">
        <v>-1.229697</v>
      </c>
      <c r="D13" s="7">
        <v>-0.26162530000000001</v>
      </c>
      <c r="E13" s="7">
        <v>10.575810000000001</v>
      </c>
      <c r="F13" s="7">
        <v>-1.00135E-2</v>
      </c>
      <c r="G13" s="7">
        <v>-11.53387</v>
      </c>
      <c r="H13" s="7">
        <v>-3.9622400000000002E-2</v>
      </c>
    </row>
    <row r="14" spans="1:19" x14ac:dyDescent="0.25">
      <c r="A14" t="s">
        <v>51</v>
      </c>
      <c r="B14" s="7">
        <v>0.96741029999999995</v>
      </c>
      <c r="C14" s="7">
        <v>-0.91878409999999999</v>
      </c>
      <c r="D14" s="7">
        <v>-6.7812899999999995E-2</v>
      </c>
      <c r="E14" s="7">
        <v>10.940469999999999</v>
      </c>
      <c r="F14" s="7">
        <v>-0.2575769</v>
      </c>
      <c r="G14" s="7">
        <v>-11.53387</v>
      </c>
      <c r="H14" s="7">
        <v>1.8861939999999999</v>
      </c>
    </row>
    <row r="15" spans="1:19" x14ac:dyDescent="0.25">
      <c r="A15" t="s">
        <v>1</v>
      </c>
      <c r="B15" s="7">
        <v>2.008893</v>
      </c>
      <c r="C15" s="7">
        <v>2.1732010000000002</v>
      </c>
      <c r="D15" s="7">
        <v>2.9665629999999998</v>
      </c>
      <c r="E15" s="7">
        <v>10.785439999999999</v>
      </c>
      <c r="F15" s="7">
        <v>-4.4936299999999998E-2</v>
      </c>
      <c r="G15" s="7">
        <v>-11.53387</v>
      </c>
      <c r="H15" s="7">
        <v>-0.16430810000000001</v>
      </c>
    </row>
    <row r="16" spans="1:19" x14ac:dyDescent="0.25">
      <c r="A16" t="s">
        <v>50</v>
      </c>
      <c r="B16" s="7">
        <v>1.4507080000000001</v>
      </c>
      <c r="C16" s="7">
        <v>0.88355760000000005</v>
      </c>
      <c r="D16" s="7">
        <v>2.1071260000000001</v>
      </c>
      <c r="E16" s="7">
        <v>10.61683</v>
      </c>
      <c r="F16" s="7">
        <v>-0.30653390000000003</v>
      </c>
      <c r="G16" s="7">
        <v>-11.53387</v>
      </c>
      <c r="H16" s="7">
        <v>0.56715009999999999</v>
      </c>
    </row>
    <row r="17" spans="1:8" x14ac:dyDescent="0.25">
      <c r="A17" t="s">
        <v>49</v>
      </c>
      <c r="B17" s="7">
        <v>2.8808099999999999</v>
      </c>
      <c r="C17" s="7">
        <v>3.329018</v>
      </c>
      <c r="D17" s="7">
        <v>3.8631479999999998</v>
      </c>
      <c r="E17" s="7">
        <v>10.996180000000001</v>
      </c>
      <c r="F17" s="7">
        <v>3.5601000000000001E-3</v>
      </c>
      <c r="G17" s="7">
        <v>-11.53387</v>
      </c>
      <c r="H17" s="7">
        <v>-0.4482083</v>
      </c>
    </row>
    <row r="18" spans="1:8" x14ac:dyDescent="0.25">
      <c r="A18" t="s">
        <v>48</v>
      </c>
      <c r="B18" s="7">
        <v>5.903753</v>
      </c>
      <c r="C18" s="7">
        <v>4.7441240000000002</v>
      </c>
      <c r="D18" s="7">
        <v>5.014977</v>
      </c>
      <c r="E18" s="7">
        <v>10.830310000000001</v>
      </c>
      <c r="F18" s="7">
        <v>0.43270140000000001</v>
      </c>
      <c r="G18" s="7">
        <v>-11.53387</v>
      </c>
      <c r="H18" s="7">
        <v>1.159629</v>
      </c>
    </row>
    <row r="19" spans="1:8" x14ac:dyDescent="0.25">
      <c r="A19" t="s">
        <v>47</v>
      </c>
      <c r="B19" s="7">
        <v>5.2257829999999998</v>
      </c>
      <c r="C19" s="7">
        <v>4.8098960000000002</v>
      </c>
      <c r="D19" s="7">
        <v>-0.90440089999999995</v>
      </c>
      <c r="E19" s="7">
        <v>11.375349999999999</v>
      </c>
      <c r="F19" s="7">
        <v>5.8728090000000002</v>
      </c>
      <c r="G19" s="7">
        <v>-11.53387</v>
      </c>
      <c r="H19" s="7">
        <v>0.41588779999999997</v>
      </c>
    </row>
    <row r="20" spans="1:8" x14ac:dyDescent="0.25">
      <c r="A20" t="s">
        <v>46</v>
      </c>
      <c r="B20" s="7">
        <v>5.164701</v>
      </c>
      <c r="C20" s="7">
        <v>4.4684920000000004</v>
      </c>
      <c r="D20" s="7">
        <v>0.25682880000000002</v>
      </c>
      <c r="E20" s="7">
        <v>11.34102</v>
      </c>
      <c r="F20" s="7">
        <v>4.4045040000000002</v>
      </c>
      <c r="G20" s="7">
        <v>-11.53387</v>
      </c>
      <c r="H20" s="7">
        <v>0.69621</v>
      </c>
    </row>
    <row r="21" spans="1:8" x14ac:dyDescent="0.25">
      <c r="A21" t="s">
        <v>45</v>
      </c>
      <c r="B21" s="7">
        <v>7.0546119999999997</v>
      </c>
      <c r="C21" s="7">
        <v>7.4279320000000002</v>
      </c>
      <c r="D21" s="7">
        <v>1.335537</v>
      </c>
      <c r="E21" s="7">
        <v>11.427379999999999</v>
      </c>
      <c r="F21" s="7">
        <v>6.1988839999999996</v>
      </c>
      <c r="G21" s="7">
        <v>-11.53387</v>
      </c>
      <c r="H21" s="7">
        <v>-0.37331969999999998</v>
      </c>
    </row>
    <row r="22" spans="1:8" x14ac:dyDescent="0.25">
      <c r="A22" t="s">
        <v>44</v>
      </c>
      <c r="B22" s="7">
        <v>2.8163429999999998</v>
      </c>
      <c r="C22" s="7">
        <v>1.276899</v>
      </c>
      <c r="D22" s="7">
        <v>1.044286</v>
      </c>
      <c r="E22" s="7">
        <v>11.48418</v>
      </c>
      <c r="F22" s="7">
        <v>0.28229609999999999</v>
      </c>
      <c r="G22" s="7">
        <v>-11.53387</v>
      </c>
      <c r="H22" s="7">
        <v>1.539444</v>
      </c>
    </row>
    <row r="23" spans="1:8" x14ac:dyDescent="0.25">
      <c r="A23" t="s">
        <v>43</v>
      </c>
      <c r="B23" s="7">
        <v>5.1901299999999997E-2</v>
      </c>
      <c r="C23" s="7">
        <v>0.9808519</v>
      </c>
      <c r="D23" s="7">
        <v>1.1877880000000001</v>
      </c>
      <c r="E23" s="7">
        <v>11.5943</v>
      </c>
      <c r="F23" s="7">
        <v>-0.26737159999999999</v>
      </c>
      <c r="G23" s="7">
        <v>-11.53387</v>
      </c>
      <c r="H23" s="7">
        <v>-0.92895050000000001</v>
      </c>
    </row>
    <row r="24" spans="1:8" x14ac:dyDescent="0.25">
      <c r="A24" t="s">
        <v>42</v>
      </c>
      <c r="B24" s="7">
        <v>7.4289300000000003E-2</v>
      </c>
      <c r="C24" s="7">
        <v>0.71148100000000003</v>
      </c>
      <c r="D24" s="7">
        <v>0.57565489999999997</v>
      </c>
      <c r="E24" s="7">
        <v>11.74973</v>
      </c>
      <c r="F24" s="7">
        <v>-8.0035999999999996E-2</v>
      </c>
      <c r="G24" s="7">
        <v>-11.53387</v>
      </c>
      <c r="H24" s="7">
        <v>-0.63719170000000003</v>
      </c>
    </row>
    <row r="25" spans="1:8" x14ac:dyDescent="0.25">
      <c r="A25" t="s">
        <v>41</v>
      </c>
      <c r="B25" s="7">
        <v>4.6562349999999997</v>
      </c>
      <c r="C25" s="7">
        <v>3.8206519999999999</v>
      </c>
      <c r="D25" s="7">
        <v>2.7395670000000001</v>
      </c>
      <c r="E25" s="7">
        <v>11.779439999999999</v>
      </c>
      <c r="F25" s="7">
        <v>0.83551070000000005</v>
      </c>
      <c r="G25" s="7">
        <v>-11.53387</v>
      </c>
      <c r="H25" s="7">
        <v>0.83558290000000002</v>
      </c>
    </row>
    <row r="26" spans="1:8" x14ac:dyDescent="0.25">
      <c r="A26" t="s">
        <v>40</v>
      </c>
      <c r="B26" s="7">
        <v>2.865348</v>
      </c>
      <c r="C26" s="7">
        <v>2.6514959999999999</v>
      </c>
      <c r="D26" s="7">
        <v>1.5604499999999999</v>
      </c>
      <c r="E26" s="7">
        <v>11.685169999999999</v>
      </c>
      <c r="F26" s="7">
        <v>0.93974550000000001</v>
      </c>
      <c r="G26" s="7">
        <v>-11.53387</v>
      </c>
      <c r="H26" s="7">
        <v>0.21385199999999999</v>
      </c>
    </row>
    <row r="27" spans="1:8" x14ac:dyDescent="0.25">
      <c r="A27" t="s">
        <v>39</v>
      </c>
      <c r="B27" s="7">
        <v>1.848905</v>
      </c>
      <c r="C27" s="7">
        <v>1.602562</v>
      </c>
      <c r="D27" s="7">
        <v>0.3247873</v>
      </c>
      <c r="E27" s="7">
        <v>11.580410000000001</v>
      </c>
      <c r="F27" s="7">
        <v>1.2312289999999999</v>
      </c>
      <c r="G27" s="7">
        <v>-11.53387</v>
      </c>
      <c r="H27" s="7">
        <v>0.24634220000000001</v>
      </c>
    </row>
    <row r="28" spans="1:8" x14ac:dyDescent="0.25">
      <c r="A28" t="s">
        <v>38</v>
      </c>
      <c r="B28" s="7">
        <v>0.87992139999999996</v>
      </c>
      <c r="C28" s="7">
        <v>0.2902998</v>
      </c>
      <c r="D28" s="7">
        <v>0.23704069999999999</v>
      </c>
      <c r="E28" s="7">
        <v>11.44767</v>
      </c>
      <c r="F28" s="7">
        <v>0.1394542</v>
      </c>
      <c r="G28" s="7">
        <v>-11.53387</v>
      </c>
      <c r="H28" s="7">
        <v>0.58962159999999997</v>
      </c>
    </row>
    <row r="29" spans="1:8" x14ac:dyDescent="0.25">
      <c r="A29" t="s">
        <v>37</v>
      </c>
      <c r="B29" s="7">
        <v>3.4974699999999999</v>
      </c>
      <c r="C29" s="7">
        <v>1.9446749999999999</v>
      </c>
      <c r="D29" s="7">
        <v>2.4750670000000001</v>
      </c>
      <c r="E29" s="7">
        <v>11.136049999999999</v>
      </c>
      <c r="F29" s="7">
        <v>-0.13257469999999999</v>
      </c>
      <c r="G29" s="7">
        <v>-11.53387</v>
      </c>
      <c r="H29" s="7">
        <v>1.5527960000000001</v>
      </c>
    </row>
    <row r="30" spans="1:8" x14ac:dyDescent="0.25">
      <c r="A30" t="s">
        <v>36</v>
      </c>
      <c r="B30" s="7">
        <v>10.04571</v>
      </c>
      <c r="C30" s="7">
        <v>13.274850000000001</v>
      </c>
      <c r="D30" s="7">
        <v>13.694800000000001</v>
      </c>
      <c r="E30" s="7">
        <v>12.02421</v>
      </c>
      <c r="F30" s="7">
        <v>-0.91030659999999997</v>
      </c>
      <c r="G30" s="7">
        <v>-11.53387</v>
      </c>
      <c r="H30" s="7">
        <v>-3.2291379999999998</v>
      </c>
    </row>
    <row r="31" spans="1:8" x14ac:dyDescent="0.25">
      <c r="A31" t="s">
        <v>35</v>
      </c>
      <c r="B31" s="7">
        <v>-2.4712429999999999</v>
      </c>
      <c r="C31" s="7">
        <v>-1.5391840000000001</v>
      </c>
      <c r="D31" s="7">
        <v>-1.9329780000000001</v>
      </c>
      <c r="E31" s="7">
        <v>11.95402</v>
      </c>
      <c r="F31" s="7">
        <v>-2.6357599999999998E-2</v>
      </c>
      <c r="G31" s="7">
        <v>-11.53387</v>
      </c>
      <c r="H31" s="7">
        <v>-0.93205979999999999</v>
      </c>
    </row>
    <row r="32" spans="1:8" x14ac:dyDescent="0.25">
      <c r="A32" t="s">
        <v>34</v>
      </c>
      <c r="B32" s="7">
        <v>5.1204650000000003</v>
      </c>
      <c r="C32" s="7">
        <v>3.533668</v>
      </c>
      <c r="D32" s="7">
        <v>2.8660450000000002</v>
      </c>
      <c r="E32" s="7">
        <v>11.614369999999999</v>
      </c>
      <c r="F32" s="7">
        <v>0.58712249999999999</v>
      </c>
      <c r="G32" s="7">
        <v>-11.53387</v>
      </c>
      <c r="H32" s="7">
        <v>1.586797</v>
      </c>
    </row>
    <row r="33" spans="1:8" x14ac:dyDescent="0.25">
      <c r="A33" t="s">
        <v>2</v>
      </c>
      <c r="B33" s="7">
        <v>7.9426810000000003</v>
      </c>
      <c r="C33" s="7">
        <v>6.4216559999999996</v>
      </c>
      <c r="D33" s="7">
        <v>7.2734220000000001</v>
      </c>
      <c r="E33" s="7">
        <v>10.17652</v>
      </c>
      <c r="F33" s="7">
        <v>0.5055769</v>
      </c>
      <c r="G33" s="7">
        <v>-11.53387</v>
      </c>
      <c r="H33" s="7">
        <v>1.5210250000000001</v>
      </c>
    </row>
    <row r="34" spans="1:8" x14ac:dyDescent="0.25">
      <c r="A34" t="s">
        <v>66</v>
      </c>
      <c r="B34" s="7">
        <v>-6.7143949999999997</v>
      </c>
      <c r="C34" s="7">
        <v>-4.4746430000000004</v>
      </c>
      <c r="D34" s="7">
        <v>-2.7653120000000002</v>
      </c>
      <c r="E34" s="7">
        <v>10.01798</v>
      </c>
      <c r="F34" s="7">
        <v>-0.19344339999999999</v>
      </c>
      <c r="G34" s="7">
        <v>-11.53387</v>
      </c>
      <c r="H34" s="7">
        <v>-2.2397520000000002</v>
      </c>
    </row>
    <row r="35" spans="1:8" x14ac:dyDescent="0.25">
      <c r="A35" t="s">
        <v>83</v>
      </c>
      <c r="B35" s="7">
        <v>-7.7953989999999997</v>
      </c>
      <c r="C35" s="7">
        <v>-5.1305059999999996</v>
      </c>
      <c r="D35" s="7">
        <v>-3.1003919999999998</v>
      </c>
      <c r="E35" s="7">
        <v>9.6514640000000007</v>
      </c>
      <c r="F35" s="7">
        <v>-0.14771000000000001</v>
      </c>
      <c r="G35" s="7">
        <v>-11.53387</v>
      </c>
      <c r="H35" s="7">
        <v>-2.6648930000000002</v>
      </c>
    </row>
    <row r="36" spans="1:8" x14ac:dyDescent="0.25">
      <c r="A36" t="s">
        <v>82</v>
      </c>
      <c r="B36" s="7">
        <v>-3.5765250000000002</v>
      </c>
      <c r="C36" s="7">
        <v>-3.023431</v>
      </c>
      <c r="D36" s="7">
        <v>-1.7288749999999999</v>
      </c>
      <c r="E36" s="7">
        <v>10.563890000000001</v>
      </c>
      <c r="F36" s="7">
        <v>-0.3245828</v>
      </c>
      <c r="G36" s="7">
        <v>-11.53387</v>
      </c>
      <c r="H36" s="7">
        <v>-0.55309459999999999</v>
      </c>
    </row>
    <row r="39" spans="1:8" x14ac:dyDescent="0.25">
      <c r="A39" t="s">
        <v>62</v>
      </c>
    </row>
    <row r="40" spans="1:8" x14ac:dyDescent="0.25">
      <c r="A40" s="10" t="s">
        <v>97</v>
      </c>
      <c r="B40" s="8">
        <f t="shared" ref="B40:H52" si="0">B23-B2</f>
        <v>0.90671299999999999</v>
      </c>
      <c r="C40" s="8">
        <f t="shared" si="0"/>
        <v>2.3896039</v>
      </c>
      <c r="D40" s="8">
        <f t="shared" si="0"/>
        <v>1.104919</v>
      </c>
      <c r="E40" s="8">
        <f t="shared" si="0"/>
        <v>1.0562300000000011</v>
      </c>
      <c r="F40" s="8">
        <f t="shared" si="0"/>
        <v>0.22845199999999999</v>
      </c>
      <c r="G40" s="8">
        <f t="shared" si="0"/>
        <v>0</v>
      </c>
      <c r="H40" s="8">
        <f t="shared" si="0"/>
        <v>-1.4828911</v>
      </c>
    </row>
    <row r="41" spans="1:8" x14ac:dyDescent="0.25">
      <c r="A41" s="10" t="s">
        <v>96</v>
      </c>
      <c r="B41" s="8">
        <f t="shared" si="0"/>
        <v>0.27140449999999999</v>
      </c>
      <c r="C41" s="8">
        <f t="shared" si="0"/>
        <v>1.3724121</v>
      </c>
      <c r="D41" s="8">
        <f t="shared" si="0"/>
        <v>-6.0118200000000011E-2</v>
      </c>
      <c r="E41" s="8">
        <f t="shared" si="0"/>
        <v>1.3117999999999999</v>
      </c>
      <c r="F41" s="8">
        <f t="shared" si="0"/>
        <v>0.12073249999999999</v>
      </c>
      <c r="G41" s="8">
        <f t="shared" si="0"/>
        <v>0</v>
      </c>
      <c r="H41" s="8">
        <f t="shared" si="0"/>
        <v>-1.1010076</v>
      </c>
    </row>
    <row r="42" spans="1:8" x14ac:dyDescent="0.25">
      <c r="A42" s="10" t="s">
        <v>95</v>
      </c>
      <c r="B42" s="8">
        <f t="shared" si="0"/>
        <v>6.5752819999999996</v>
      </c>
      <c r="C42" s="8">
        <f t="shared" si="0"/>
        <v>6.0841050000000001</v>
      </c>
      <c r="D42" s="8">
        <f t="shared" si="0"/>
        <v>3.5347638000000003</v>
      </c>
      <c r="E42" s="8">
        <f t="shared" si="0"/>
        <v>1.1985199999999985</v>
      </c>
      <c r="F42" s="8">
        <f t="shared" si="0"/>
        <v>1.3508237000000001</v>
      </c>
      <c r="G42" s="8">
        <f t="shared" si="0"/>
        <v>0</v>
      </c>
      <c r="H42" s="8">
        <f t="shared" si="0"/>
        <v>0.49117660000000002</v>
      </c>
    </row>
    <row r="43" spans="1:8" x14ac:dyDescent="0.25">
      <c r="A43" s="10" t="s">
        <v>94</v>
      </c>
      <c r="B43" s="8">
        <f t="shared" si="0"/>
        <v>4.3407230000000006</v>
      </c>
      <c r="C43" s="8">
        <f t="shared" si="0"/>
        <v>5.1577469999999996</v>
      </c>
      <c r="D43" s="8">
        <f t="shared" si="0"/>
        <v>2.7656700000000001</v>
      </c>
      <c r="E43" s="8">
        <f t="shared" si="0"/>
        <v>1.3644499999999997</v>
      </c>
      <c r="F43" s="8">
        <f t="shared" si="0"/>
        <v>1.0276312999999999</v>
      </c>
      <c r="G43" s="8">
        <f t="shared" si="0"/>
        <v>0</v>
      </c>
      <c r="H43" s="8">
        <f t="shared" si="0"/>
        <v>-0.81702399999999997</v>
      </c>
    </row>
    <row r="44" spans="1:8" x14ac:dyDescent="0.25">
      <c r="A44" s="10" t="s">
        <v>93</v>
      </c>
      <c r="B44" s="8">
        <f t="shared" si="0"/>
        <v>8.4418150000000001</v>
      </c>
      <c r="C44" s="8">
        <f t="shared" si="0"/>
        <v>6.8682509999999999</v>
      </c>
      <c r="D44" s="8">
        <f t="shared" si="0"/>
        <v>2.9651623000000003</v>
      </c>
      <c r="E44" s="8">
        <f t="shared" si="0"/>
        <v>2.5368040000000001</v>
      </c>
      <c r="F44" s="8">
        <f t="shared" si="0"/>
        <v>1.3662828999999999</v>
      </c>
      <c r="G44" s="8">
        <f t="shared" si="0"/>
        <v>0</v>
      </c>
      <c r="H44" s="8">
        <f t="shared" si="0"/>
        <v>1.5735631999999999</v>
      </c>
    </row>
    <row r="45" spans="1:8" x14ac:dyDescent="0.25">
      <c r="A45" s="10" t="s">
        <v>92</v>
      </c>
      <c r="B45" s="8">
        <f t="shared" si="0"/>
        <v>11.925951400000001</v>
      </c>
      <c r="C45" s="8">
        <f t="shared" si="0"/>
        <v>10.314249799999999</v>
      </c>
      <c r="D45" s="8">
        <f t="shared" si="0"/>
        <v>4.4254856999999994</v>
      </c>
      <c r="E45" s="8">
        <f t="shared" si="0"/>
        <v>4.4430280000000009</v>
      </c>
      <c r="F45" s="8">
        <f t="shared" si="0"/>
        <v>1.4457302000000001</v>
      </c>
      <c r="G45" s="8">
        <f t="shared" si="0"/>
        <v>0</v>
      </c>
      <c r="H45" s="8">
        <f t="shared" si="0"/>
        <v>1.6117086</v>
      </c>
    </row>
    <row r="46" spans="1:8" x14ac:dyDescent="0.25">
      <c r="A46" s="10" t="s">
        <v>91</v>
      </c>
      <c r="B46" s="8">
        <f t="shared" si="0"/>
        <v>7.0753249999999994</v>
      </c>
      <c r="C46" s="8">
        <f t="shared" si="0"/>
        <v>8.1084899999999998</v>
      </c>
      <c r="D46" s="8">
        <f t="shared" si="0"/>
        <v>3.7504629999999999</v>
      </c>
      <c r="E46" s="8">
        <f t="shared" si="0"/>
        <v>3.4256579999999994</v>
      </c>
      <c r="F46" s="8">
        <f t="shared" si="0"/>
        <v>0.9323703000000001</v>
      </c>
      <c r="G46" s="8">
        <f t="shared" si="0"/>
        <v>0</v>
      </c>
      <c r="H46" s="8">
        <f t="shared" si="0"/>
        <v>-1.0331650000000001</v>
      </c>
    </row>
    <row r="47" spans="1:8" x14ac:dyDescent="0.25">
      <c r="A47" s="10" t="s">
        <v>90</v>
      </c>
      <c r="B47" s="8">
        <f t="shared" si="0"/>
        <v>5.6524409999999996</v>
      </c>
      <c r="C47" s="8">
        <f t="shared" si="0"/>
        <v>9.0568530000000003</v>
      </c>
      <c r="D47" s="8">
        <f t="shared" si="0"/>
        <v>9.3845820000000018</v>
      </c>
      <c r="E47" s="8">
        <f t="shared" si="0"/>
        <v>1.90123</v>
      </c>
      <c r="F47" s="8">
        <f t="shared" si="0"/>
        <v>-2.2289696000000001</v>
      </c>
      <c r="G47" s="8">
        <f t="shared" si="0"/>
        <v>0</v>
      </c>
      <c r="H47" s="8">
        <f t="shared" si="0"/>
        <v>-3.4044102000000001</v>
      </c>
    </row>
    <row r="48" spans="1:8" x14ac:dyDescent="0.25">
      <c r="A48" s="10" t="s">
        <v>89</v>
      </c>
      <c r="B48" s="8">
        <f t="shared" si="0"/>
        <v>-5.0061039999999997</v>
      </c>
      <c r="C48" s="8">
        <f t="shared" si="0"/>
        <v>-5.8749160000000007</v>
      </c>
      <c r="D48" s="8">
        <f t="shared" si="0"/>
        <v>-3.3786700000000001</v>
      </c>
      <c r="E48" s="8">
        <f t="shared" si="0"/>
        <v>1.3799200000000003</v>
      </c>
      <c r="F48" s="8">
        <f t="shared" si="0"/>
        <v>-3.8761615999999997</v>
      </c>
      <c r="G48" s="8">
        <f t="shared" si="0"/>
        <v>0</v>
      </c>
      <c r="H48" s="8">
        <f t="shared" si="0"/>
        <v>0.86881120000000012</v>
      </c>
    </row>
    <row r="49" spans="1:8" x14ac:dyDescent="0.25">
      <c r="A49" s="10" t="s">
        <v>88</v>
      </c>
      <c r="B49" s="8">
        <f t="shared" si="0"/>
        <v>2.4309760000000002</v>
      </c>
      <c r="C49" s="8">
        <f t="shared" si="0"/>
        <v>0.54299900000000001</v>
      </c>
      <c r="D49" s="8">
        <f t="shared" si="0"/>
        <v>2.3564826000000001</v>
      </c>
      <c r="E49" s="8">
        <f t="shared" si="0"/>
        <v>0.39541999999999966</v>
      </c>
      <c r="F49" s="8">
        <f t="shared" si="0"/>
        <v>-2.2089004999999999</v>
      </c>
      <c r="G49" s="8">
        <f t="shared" si="0"/>
        <v>0</v>
      </c>
      <c r="H49" s="8">
        <f t="shared" si="0"/>
        <v>1.8879771999999999</v>
      </c>
    </row>
    <row r="50" spans="1:8" x14ac:dyDescent="0.25">
      <c r="A50" s="10" t="s">
        <v>87</v>
      </c>
      <c r="B50" s="8">
        <f t="shared" si="0"/>
        <v>6.3966919999999998</v>
      </c>
      <c r="C50" s="8">
        <f t="shared" si="0"/>
        <v>4.1267029999999991</v>
      </c>
      <c r="D50" s="8">
        <f t="shared" si="0"/>
        <v>6.3815947</v>
      </c>
      <c r="E50" s="8">
        <f t="shared" si="0"/>
        <v>-0.91507000000000005</v>
      </c>
      <c r="F50" s="8">
        <f t="shared" si="0"/>
        <v>-1.3398211</v>
      </c>
      <c r="G50" s="8">
        <f t="shared" si="0"/>
        <v>0</v>
      </c>
      <c r="H50" s="8">
        <f t="shared" si="0"/>
        <v>2.2699895000000003</v>
      </c>
    </row>
    <row r="51" spans="1:8" x14ac:dyDescent="0.25">
      <c r="A51" s="10" t="s">
        <v>86</v>
      </c>
      <c r="B51" s="8">
        <f t="shared" si="0"/>
        <v>-5.4450749999999992</v>
      </c>
      <c r="C51" s="8">
        <f t="shared" si="0"/>
        <v>-3.2449460000000006</v>
      </c>
      <c r="D51" s="8">
        <f t="shared" si="0"/>
        <v>-2.5036867000000003</v>
      </c>
      <c r="E51" s="8">
        <f t="shared" si="0"/>
        <v>-0.55783000000000094</v>
      </c>
      <c r="F51" s="8">
        <f t="shared" si="0"/>
        <v>-0.18342989999999998</v>
      </c>
      <c r="G51" s="8">
        <f t="shared" si="0"/>
        <v>0</v>
      </c>
      <c r="H51" s="8">
        <f t="shared" si="0"/>
        <v>-2.2001296000000004</v>
      </c>
    </row>
    <row r="52" spans="1:8" x14ac:dyDescent="0.25">
      <c r="A52" s="10" t="s">
        <v>85</v>
      </c>
      <c r="B52" s="8">
        <f t="shared" si="0"/>
        <v>-8.7628092999999989</v>
      </c>
      <c r="C52" s="8">
        <f t="shared" si="0"/>
        <v>-4.2117218999999997</v>
      </c>
      <c r="D52" s="8">
        <f t="shared" si="0"/>
        <v>-3.0325791</v>
      </c>
      <c r="E52" s="8">
        <f t="shared" si="0"/>
        <v>-1.2890059999999988</v>
      </c>
      <c r="F52" s="8">
        <f t="shared" si="0"/>
        <v>0.10986689999999999</v>
      </c>
      <c r="G52" s="8">
        <f t="shared" si="0"/>
        <v>0</v>
      </c>
      <c r="H52" s="8">
        <f t="shared" si="0"/>
        <v>-4.5510869999999999</v>
      </c>
    </row>
    <row r="53" spans="1:8" x14ac:dyDescent="0.25">
      <c r="A53" s="10" t="s">
        <v>84</v>
      </c>
      <c r="B53" s="8">
        <f>B36-B15</f>
        <v>-5.5854180000000007</v>
      </c>
      <c r="C53" s="8">
        <f t="shared" ref="C53:H53" si="1">C36-C15</f>
        <v>-5.1966320000000001</v>
      </c>
      <c r="D53" s="8">
        <f t="shared" si="1"/>
        <v>-4.6954379999999993</v>
      </c>
      <c r="E53" s="8">
        <f t="shared" si="1"/>
        <v>-0.2215499999999988</v>
      </c>
      <c r="F53" s="8">
        <f t="shared" si="1"/>
        <v>-0.27964650000000002</v>
      </c>
      <c r="G53" s="8">
        <f t="shared" si="1"/>
        <v>0</v>
      </c>
      <c r="H53" s="8">
        <f t="shared" si="1"/>
        <v>-0.38878649999999998</v>
      </c>
    </row>
    <row r="54" spans="1:8" ht="13" x14ac:dyDescent="0.3">
      <c r="A54" s="13" t="s">
        <v>63</v>
      </c>
      <c r="B54" s="15">
        <f>AVERAGE(B42:B53)</f>
        <v>2.3366499250000001</v>
      </c>
      <c r="C54" s="15">
        <f t="shared" ref="C54:H54" si="2">AVERAGE(C42:C53)</f>
        <v>2.6442651583333334</v>
      </c>
      <c r="D54" s="15">
        <f t="shared" si="2"/>
        <v>1.8294858583333333</v>
      </c>
      <c r="E54" s="15">
        <f t="shared" si="2"/>
        <v>1.1384645</v>
      </c>
      <c r="F54" s="15">
        <f t="shared" si="2"/>
        <v>-0.32368532500000008</v>
      </c>
      <c r="G54" s="15">
        <f t="shared" si="2"/>
        <v>0</v>
      </c>
      <c r="H54" s="15">
        <f t="shared" si="2"/>
        <v>-0.30761466666666665</v>
      </c>
    </row>
    <row r="57" spans="1:8" x14ac:dyDescent="0.25">
      <c r="D57" s="1"/>
    </row>
    <row r="58" spans="1:8" x14ac:dyDescent="0.25">
      <c r="D58" s="1"/>
    </row>
    <row r="59" spans="1:8" x14ac:dyDescent="0.25">
      <c r="D59" s="1"/>
    </row>
    <row r="60" spans="1:8" x14ac:dyDescent="0.25">
      <c r="D60" s="1"/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D7210-AA25-4C78-B995-AF584D4B2A67}">
  <sheetPr>
    <tabColor rgb="FFFF0000"/>
  </sheetPr>
  <dimension ref="A1:R10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2" sqref="J2"/>
    </sheetView>
  </sheetViews>
  <sheetFormatPr defaultRowHeight="12.5" x14ac:dyDescent="0.25"/>
  <cols>
    <col min="1" max="1" width="20" customWidth="1"/>
  </cols>
  <sheetData>
    <row r="1" spans="1:18" s="2" customFormat="1" x14ac:dyDescent="0.25">
      <c r="A1" t="s">
        <v>0</v>
      </c>
      <c r="B1" t="s">
        <v>30</v>
      </c>
      <c r="C1" t="s">
        <v>29</v>
      </c>
      <c r="D1" t="s">
        <v>28</v>
      </c>
      <c r="E1" t="s">
        <v>27</v>
      </c>
      <c r="F1" t="s">
        <v>26</v>
      </c>
      <c r="G1" t="s">
        <v>25</v>
      </c>
      <c r="H1" t="str">
        <f>'12mo-decomp_bars1and2_m'!G1</f>
        <v>yhat_his</v>
      </c>
      <c r="I1" s="3" t="s">
        <v>31</v>
      </c>
    </row>
    <row r="2" spans="1:18" s="2" customFormat="1" x14ac:dyDescent="0.25">
      <c r="A2" t="s">
        <v>98</v>
      </c>
      <c r="B2" s="7">
        <v>-0.83551140000000002</v>
      </c>
      <c r="C2" s="7">
        <v>50.606540000000003</v>
      </c>
      <c r="D2" s="7">
        <v>1.1689999999999999E-3</v>
      </c>
      <c r="E2" s="7">
        <v>5.6043799999999998E-2</v>
      </c>
      <c r="F2" s="7">
        <v>0.20792820000000001</v>
      </c>
      <c r="G2" s="7">
        <v>6.8228700000000003E-2</v>
      </c>
      <c r="H2" s="7">
        <f>'12mo-decomp_bars1and2_m'!G2</f>
        <v>-2.4932999999999999E-3</v>
      </c>
      <c r="I2" s="3"/>
      <c r="J2" s="7" t="s">
        <v>106</v>
      </c>
      <c r="K2" s="7"/>
      <c r="L2" s="7"/>
      <c r="M2" s="7"/>
      <c r="N2" s="7"/>
      <c r="O2" s="7"/>
      <c r="P2" s="7"/>
      <c r="Q2" s="7"/>
      <c r="R2" s="7"/>
    </row>
    <row r="3" spans="1:18" s="2" customFormat="1" x14ac:dyDescent="0.25">
      <c r="A3" t="s">
        <v>99</v>
      </c>
      <c r="B3" s="7">
        <v>3.3640119999999998</v>
      </c>
      <c r="C3" s="7">
        <v>50.626939999999998</v>
      </c>
      <c r="D3" s="7">
        <v>9.5116000000000003E-3</v>
      </c>
      <c r="E3" s="7">
        <v>5.6043799999999998E-2</v>
      </c>
      <c r="F3" s="7">
        <v>0.20792820000000001</v>
      </c>
      <c r="G3" s="7">
        <v>6.8228700000000003E-2</v>
      </c>
      <c r="H3" s="7">
        <f>'12mo-decomp_bars1and2_m'!G3</f>
        <v>-8.8832000000000008E-3</v>
      </c>
      <c r="I3" s="3"/>
    </row>
    <row r="4" spans="1:18" x14ac:dyDescent="0.25">
      <c r="A4" t="s">
        <v>61</v>
      </c>
      <c r="B4" s="7">
        <v>5.9662360000000003</v>
      </c>
      <c r="C4" s="7">
        <v>50.564709999999998</v>
      </c>
      <c r="D4" s="7">
        <v>-0.45027020000000001</v>
      </c>
      <c r="E4" s="7">
        <v>5.6043799999999998E-2</v>
      </c>
      <c r="F4" s="7">
        <v>0.20792820000000001</v>
      </c>
      <c r="G4" s="7">
        <v>6.8228700000000003E-2</v>
      </c>
      <c r="H4" s="7">
        <f>'12mo-decomp_bars1and2_m'!G4</f>
        <v>-1.0533499999999999E-2</v>
      </c>
    </row>
    <row r="5" spans="1:18" x14ac:dyDescent="0.25">
      <c r="A5" t="s">
        <v>60</v>
      </c>
      <c r="B5" s="7">
        <v>2.5970409999999999</v>
      </c>
      <c r="C5" s="7">
        <v>50.317329999999998</v>
      </c>
      <c r="D5" s="7">
        <v>3.30072E-2</v>
      </c>
      <c r="E5" s="7">
        <v>5.6043799999999998E-2</v>
      </c>
      <c r="F5" s="7">
        <v>0.20792820000000001</v>
      </c>
      <c r="G5" s="7">
        <v>6.8228700000000003E-2</v>
      </c>
      <c r="H5" s="7">
        <f>'12mo-decomp_bars1and2_m'!G5</f>
        <v>-8.8760999999999996E-3</v>
      </c>
    </row>
    <row r="6" spans="1:18" x14ac:dyDescent="0.25">
      <c r="A6" t="s">
        <v>59</v>
      </c>
      <c r="B6" s="7">
        <v>-5.760345</v>
      </c>
      <c r="C6" s="7">
        <v>49.569519999999997</v>
      </c>
      <c r="D6" s="7">
        <v>0.3425742</v>
      </c>
      <c r="E6" s="7">
        <v>5.6043799999999998E-2</v>
      </c>
      <c r="F6" s="7">
        <v>0.20792820000000001</v>
      </c>
      <c r="G6" s="7">
        <v>6.8228700000000003E-2</v>
      </c>
      <c r="H6" s="7">
        <f>'12mo-decomp_bars1and2_m'!G6</f>
        <v>8.9481999999999999E-3</v>
      </c>
    </row>
    <row r="7" spans="1:18" x14ac:dyDescent="0.25">
      <c r="A7" t="s">
        <v>58</v>
      </c>
      <c r="B7" s="7">
        <v>-17.527660000000001</v>
      </c>
      <c r="C7" s="7">
        <v>48.117550000000001</v>
      </c>
      <c r="D7" s="7">
        <v>-1.228569</v>
      </c>
      <c r="E7" s="7">
        <v>5.6043799999999998E-2</v>
      </c>
      <c r="F7" s="7">
        <v>0.20792820000000001</v>
      </c>
      <c r="G7" s="7">
        <v>6.8228700000000003E-2</v>
      </c>
      <c r="H7" s="7">
        <f>'12mo-decomp_bars1and2_m'!G7</f>
        <v>-5.5854899999999999E-2</v>
      </c>
    </row>
    <row r="8" spans="1:18" x14ac:dyDescent="0.25">
      <c r="A8" t="s">
        <v>57</v>
      </c>
      <c r="B8" s="7">
        <v>-18.27112</v>
      </c>
      <c r="C8" s="7">
        <v>47.039969999999997</v>
      </c>
      <c r="D8" s="7">
        <v>-2.2035339999999999</v>
      </c>
      <c r="E8" s="7">
        <v>5.6043799999999998E-2</v>
      </c>
      <c r="F8" s="7">
        <v>0.20792820000000001</v>
      </c>
      <c r="G8" s="7">
        <v>6.8228700000000003E-2</v>
      </c>
      <c r="H8" s="7">
        <f>'12mo-decomp_bars1and2_m'!G8</f>
        <v>-8.4154300000000001E-2</v>
      </c>
    </row>
    <row r="9" spans="1:18" x14ac:dyDescent="0.25">
      <c r="A9" t="s">
        <v>56</v>
      </c>
      <c r="B9" s="7">
        <v>-12.21852</v>
      </c>
      <c r="C9" s="7">
        <v>46.795920000000002</v>
      </c>
      <c r="D9" s="7">
        <v>-0.82173419999999997</v>
      </c>
      <c r="E9" s="7">
        <v>5.6043799999999998E-2</v>
      </c>
      <c r="F9" s="7">
        <v>0.20792820000000001</v>
      </c>
      <c r="G9" s="7">
        <v>6.8228700000000003E-2</v>
      </c>
      <c r="H9" s="7">
        <f>'12mo-decomp_bars1and2_m'!G9</f>
        <v>9.4899999999999997E-4</v>
      </c>
    </row>
    <row r="10" spans="1:18" x14ac:dyDescent="0.25">
      <c r="A10" t="s">
        <v>55</v>
      </c>
      <c r="B10" s="7">
        <v>-10.79176</v>
      </c>
      <c r="C10" s="7">
        <v>46.701540000000001</v>
      </c>
      <c r="D10" s="7">
        <v>3.9055209999999998</v>
      </c>
      <c r="E10" s="7">
        <v>5.6043799999999998E-2</v>
      </c>
      <c r="F10" s="7">
        <v>0.20792820000000001</v>
      </c>
      <c r="G10" s="7">
        <v>6.8228700000000003E-2</v>
      </c>
      <c r="H10" s="7">
        <f>'12mo-decomp_bars1and2_m'!G10</f>
        <v>8.8825999999999992E-3</v>
      </c>
    </row>
    <row r="11" spans="1:18" x14ac:dyDescent="0.25">
      <c r="A11" t="s">
        <v>54</v>
      </c>
      <c r="B11" s="7">
        <v>-8.8587000000000007</v>
      </c>
      <c r="C11" s="7">
        <v>47.173819999999999</v>
      </c>
      <c r="D11" s="7">
        <v>7.0453340000000004</v>
      </c>
      <c r="E11" s="7">
        <v>5.6043799999999998E-2</v>
      </c>
      <c r="F11" s="7">
        <v>0.20792820000000001</v>
      </c>
      <c r="G11" s="7">
        <v>6.8228700000000003E-2</v>
      </c>
      <c r="H11" s="7">
        <f>'12mo-decomp_bars1and2_m'!G11</f>
        <v>8.1735999999999996E-3</v>
      </c>
    </row>
    <row r="12" spans="1:18" x14ac:dyDescent="0.25">
      <c r="A12" t="s">
        <v>53</v>
      </c>
      <c r="B12" s="7">
        <v>-7.6233310000000003</v>
      </c>
      <c r="C12" s="7">
        <v>47.662880000000001</v>
      </c>
      <c r="D12" s="7">
        <v>9.6732849999999999</v>
      </c>
      <c r="E12" s="7">
        <v>5.6043799999999998E-2</v>
      </c>
      <c r="F12" s="7">
        <v>0.20792820000000001</v>
      </c>
      <c r="G12" s="7">
        <v>6.8228700000000003E-2</v>
      </c>
      <c r="H12" s="7">
        <f>'12mo-decomp_bars1and2_m'!G12</f>
        <v>3.8376E-3</v>
      </c>
    </row>
    <row r="13" spans="1:18" x14ac:dyDescent="0.25">
      <c r="A13" t="s">
        <v>52</v>
      </c>
      <c r="B13" s="7">
        <v>-9.3181600000000007</v>
      </c>
      <c r="C13" s="7">
        <v>47.780819999999999</v>
      </c>
      <c r="D13" s="7">
        <v>9.9075430000000004</v>
      </c>
      <c r="E13" s="7">
        <v>5.6043799999999998E-2</v>
      </c>
      <c r="F13" s="7">
        <v>0.20792820000000001</v>
      </c>
      <c r="G13" s="7">
        <v>6.8228700000000003E-2</v>
      </c>
      <c r="H13" s="7">
        <f>'12mo-decomp_bars1and2_m'!G13</f>
        <v>8.0070000000000002E-3</v>
      </c>
    </row>
    <row r="14" spans="1:18" x14ac:dyDescent="0.25">
      <c r="A14" t="s">
        <v>51</v>
      </c>
      <c r="B14" s="7">
        <v>-9.6930130000000005</v>
      </c>
      <c r="C14" s="7">
        <v>47.94209</v>
      </c>
      <c r="D14" s="7">
        <v>9.9998579999999997</v>
      </c>
      <c r="E14" s="7">
        <v>5.6043799999999998E-2</v>
      </c>
      <c r="F14" s="7">
        <v>0.20792820000000001</v>
      </c>
      <c r="G14" s="7">
        <v>6.8228700000000003E-2</v>
      </c>
      <c r="H14" s="7">
        <f>'12mo-decomp_bars1and2_m'!G14</f>
        <v>4.7923000000000002E-3</v>
      </c>
    </row>
    <row r="15" spans="1:18" x14ac:dyDescent="0.25">
      <c r="A15" t="s">
        <v>1</v>
      </c>
      <c r="B15" s="7">
        <v>-7.3421390000000004</v>
      </c>
      <c r="C15" s="7">
        <v>48.08137</v>
      </c>
      <c r="D15" s="7">
        <v>10.14936</v>
      </c>
      <c r="E15" s="7">
        <v>5.6043799999999998E-2</v>
      </c>
      <c r="F15" s="7">
        <v>0.20792820000000001</v>
      </c>
      <c r="G15" s="7">
        <v>6.8228700000000003E-2</v>
      </c>
      <c r="H15" s="7">
        <f>'12mo-decomp_bars1and2_m'!G15</f>
        <v>-1.5220000000000001E-4</v>
      </c>
    </row>
    <row r="16" spans="1:18" x14ac:dyDescent="0.25">
      <c r="A16" t="s">
        <v>50</v>
      </c>
      <c r="B16" s="7">
        <v>-3.891127</v>
      </c>
      <c r="C16" s="7">
        <v>48.095759999999999</v>
      </c>
      <c r="D16" s="7">
        <v>10.206289999999999</v>
      </c>
      <c r="E16" s="7">
        <v>5.6043799999999998E-2</v>
      </c>
      <c r="F16" s="7">
        <v>0.20792820000000001</v>
      </c>
      <c r="G16" s="7">
        <v>6.8228700000000003E-2</v>
      </c>
      <c r="H16" s="7">
        <f>'12mo-decomp_bars1and2_m'!G16</f>
        <v>-7.4619999999999999E-3</v>
      </c>
    </row>
    <row r="17" spans="1:8" x14ac:dyDescent="0.25">
      <c r="A17" t="s">
        <v>49</v>
      </c>
      <c r="B17" s="7">
        <v>2.2534179999999999</v>
      </c>
      <c r="C17" s="7">
        <v>48.36647</v>
      </c>
      <c r="D17" s="7">
        <v>10.27619</v>
      </c>
      <c r="E17" s="7">
        <v>5.6043799999999998E-2</v>
      </c>
      <c r="F17" s="7">
        <v>0.20792820000000001</v>
      </c>
      <c r="G17" s="7">
        <v>6.8228700000000003E-2</v>
      </c>
      <c r="H17" s="7">
        <f>'12mo-decomp_bars1and2_m'!G17</f>
        <v>-1.05381E-2</v>
      </c>
    </row>
    <row r="18" spans="1:8" x14ac:dyDescent="0.25">
      <c r="A18" t="s">
        <v>48</v>
      </c>
      <c r="B18" s="7">
        <v>13.346439999999999</v>
      </c>
      <c r="C18" s="7">
        <v>49.082540000000002</v>
      </c>
      <c r="D18" s="7">
        <v>10.90921</v>
      </c>
      <c r="E18" s="7">
        <v>5.6043799999999998E-2</v>
      </c>
      <c r="F18" s="7">
        <v>0.20792820000000001</v>
      </c>
      <c r="G18" s="7">
        <v>6.8228700000000003E-2</v>
      </c>
      <c r="H18" s="7">
        <f>'12mo-decomp_bars1and2_m'!G18</f>
        <v>9.6175499999999997E-2</v>
      </c>
    </row>
    <row r="19" spans="1:8" x14ac:dyDescent="0.25">
      <c r="A19" t="s">
        <v>47</v>
      </c>
      <c r="B19" s="7">
        <v>24.870270000000001</v>
      </c>
      <c r="C19" s="7">
        <v>50.834229999999998</v>
      </c>
      <c r="D19" s="7">
        <v>19.753520000000002</v>
      </c>
      <c r="E19" s="7">
        <v>5.6043799999999998E-2</v>
      </c>
      <c r="F19" s="7">
        <v>0.20792820000000001</v>
      </c>
      <c r="G19" s="7">
        <v>6.8228700000000003E-2</v>
      </c>
      <c r="H19" s="7">
        <f>'12mo-decomp_bars1and2_m'!G19</f>
        <v>0.76738410000000001</v>
      </c>
    </row>
    <row r="20" spans="1:8" x14ac:dyDescent="0.25">
      <c r="A20" t="s">
        <v>46</v>
      </c>
      <c r="B20" s="7">
        <v>28.033539999999999</v>
      </c>
      <c r="C20" s="7">
        <v>52.289319999999996</v>
      </c>
      <c r="D20" s="7">
        <v>26.493230000000001</v>
      </c>
      <c r="E20" s="7">
        <v>5.6043799999999998E-2</v>
      </c>
      <c r="F20" s="7">
        <v>0.20792820000000001</v>
      </c>
      <c r="G20" s="7">
        <v>6.8228700000000003E-2</v>
      </c>
      <c r="H20" s="7">
        <f>'12mo-decomp_bars1and2_m'!G20</f>
        <v>1.522389</v>
      </c>
    </row>
    <row r="21" spans="1:8" x14ac:dyDescent="0.25">
      <c r="A21" t="s">
        <v>45</v>
      </c>
      <c r="B21" s="7">
        <v>24.511109999999999</v>
      </c>
      <c r="C21" s="7">
        <v>52.812089999999998</v>
      </c>
      <c r="D21" s="7">
        <v>32.641579999999998</v>
      </c>
      <c r="E21" s="7">
        <v>5.6043799999999998E-2</v>
      </c>
      <c r="F21" s="7">
        <v>0.20792820000000001</v>
      </c>
      <c r="G21" s="7">
        <v>6.8228700000000003E-2</v>
      </c>
      <c r="H21" s="7">
        <f>'12mo-decomp_bars1and2_m'!G21</f>
        <v>1.8218730000000001</v>
      </c>
    </row>
    <row r="22" spans="1:8" x14ac:dyDescent="0.25">
      <c r="A22" t="s">
        <v>44</v>
      </c>
      <c r="B22" s="7">
        <v>23.832550000000001</v>
      </c>
      <c r="C22" s="7">
        <v>53.176830000000002</v>
      </c>
      <c r="D22" s="7">
        <v>28.195509999999999</v>
      </c>
      <c r="E22" s="7">
        <v>5.6043799999999998E-2</v>
      </c>
      <c r="F22" s="7">
        <v>0.20792820000000001</v>
      </c>
      <c r="G22" s="7">
        <v>6.8228700000000003E-2</v>
      </c>
      <c r="H22" s="7">
        <f>'12mo-decomp_bars1and2_m'!G22</f>
        <v>1.8556220000000001</v>
      </c>
    </row>
    <row r="23" spans="1:8" x14ac:dyDescent="0.25">
      <c r="A23" t="s">
        <v>43</v>
      </c>
      <c r="B23" s="7">
        <v>25.05237</v>
      </c>
      <c r="C23" s="7">
        <v>53.327269999999999</v>
      </c>
      <c r="D23" s="7">
        <v>24.603459999999998</v>
      </c>
      <c r="E23" s="7">
        <v>5.6043799999999998E-2</v>
      </c>
      <c r="F23" s="7">
        <v>0.20792820000000001</v>
      </c>
      <c r="G23" s="7">
        <v>6.8228700000000003E-2</v>
      </c>
      <c r="H23" s="7">
        <f>'12mo-decomp_bars1and2_m'!G23</f>
        <v>1.5549710000000001</v>
      </c>
    </row>
    <row r="24" spans="1:8" x14ac:dyDescent="0.25">
      <c r="A24" t="s">
        <v>42</v>
      </c>
      <c r="B24" s="7">
        <v>24.874669999999998</v>
      </c>
      <c r="C24" s="7">
        <v>53.591030000000003</v>
      </c>
      <c r="D24" s="7">
        <v>22.556609999999999</v>
      </c>
      <c r="E24" s="7">
        <v>5.6043799999999998E-2</v>
      </c>
      <c r="F24" s="7">
        <v>0.20792820000000001</v>
      </c>
      <c r="G24" s="7">
        <v>6.8228700000000003E-2</v>
      </c>
      <c r="H24" s="7">
        <f>'12mo-decomp_bars1and2_m'!G24</f>
        <v>1.4019729999999999</v>
      </c>
    </row>
    <row r="25" spans="1:8" x14ac:dyDescent="0.25">
      <c r="A25" t="s">
        <v>41</v>
      </c>
      <c r="B25" s="7">
        <v>29.819019999999998</v>
      </c>
      <c r="C25" s="7">
        <v>54.073430000000002</v>
      </c>
      <c r="D25" s="7">
        <v>23.942039999999999</v>
      </c>
      <c r="E25" s="7">
        <v>5.6043799999999998E-2</v>
      </c>
      <c r="F25" s="7">
        <v>0.20792820000000001</v>
      </c>
      <c r="G25" s="7">
        <v>6.8228700000000003E-2</v>
      </c>
      <c r="H25" s="7">
        <f>'12mo-decomp_bars1and2_m'!G25</f>
        <v>2.083243</v>
      </c>
    </row>
    <row r="26" spans="1:8" x14ac:dyDescent="0.25">
      <c r="A26" t="s">
        <v>40</v>
      </c>
      <c r="B26" s="7">
        <v>33.050690000000003</v>
      </c>
      <c r="C26" s="7">
        <v>54.371879999999997</v>
      </c>
      <c r="D26" s="7">
        <v>25.830179999999999</v>
      </c>
      <c r="E26" s="7">
        <v>5.6043799999999998E-2</v>
      </c>
      <c r="F26" s="7">
        <v>0.20792820000000001</v>
      </c>
      <c r="G26" s="7">
        <v>6.8228700000000003E-2</v>
      </c>
      <c r="H26" s="7">
        <f>'12mo-decomp_bars1and2_m'!G26</f>
        <v>2.339836</v>
      </c>
    </row>
    <row r="27" spans="1:8" x14ac:dyDescent="0.25">
      <c r="A27" t="s">
        <v>39</v>
      </c>
      <c r="B27" s="7">
        <v>29.415320000000001</v>
      </c>
      <c r="C27" s="7">
        <v>54.690489999999997</v>
      </c>
      <c r="D27" s="7">
        <v>27.66677</v>
      </c>
      <c r="E27" s="7">
        <v>5.6043799999999998E-2</v>
      </c>
      <c r="F27" s="7">
        <v>0.20792820000000001</v>
      </c>
      <c r="G27" s="7">
        <v>6.8228700000000003E-2</v>
      </c>
      <c r="H27" s="7">
        <f>'12mo-decomp_bars1and2_m'!G27</f>
        <v>2.3174489999999999</v>
      </c>
    </row>
    <row r="28" spans="1:8" x14ac:dyDescent="0.25">
      <c r="A28" t="s">
        <v>38</v>
      </c>
      <c r="B28" s="7">
        <v>27.039380000000001</v>
      </c>
      <c r="C28" s="7">
        <v>55.023479999999999</v>
      </c>
      <c r="D28" s="7">
        <v>28.681080000000001</v>
      </c>
      <c r="E28" s="7">
        <v>5.6043799999999998E-2</v>
      </c>
      <c r="F28" s="7">
        <v>0.20792820000000001</v>
      </c>
      <c r="G28" s="7">
        <v>6.8228700000000003E-2</v>
      </c>
      <c r="H28" s="7">
        <f>'12mo-decomp_bars1and2_m'!G28</f>
        <v>2.2387260000000002</v>
      </c>
    </row>
    <row r="29" spans="1:8" x14ac:dyDescent="0.25">
      <c r="A29" t="s">
        <v>37</v>
      </c>
      <c r="B29" s="7">
        <v>25.68055</v>
      </c>
      <c r="C29" s="7">
        <v>55.079529999999998</v>
      </c>
      <c r="D29" s="7">
        <v>28.849340000000002</v>
      </c>
      <c r="E29" s="7">
        <v>5.6043799999999998E-2</v>
      </c>
      <c r="F29" s="7">
        <v>0.20792820000000001</v>
      </c>
      <c r="G29" s="7">
        <v>6.8228700000000003E-2</v>
      </c>
      <c r="H29" s="7">
        <f>'12mo-decomp_bars1and2_m'!G29</f>
        <v>2.3238539999999999</v>
      </c>
    </row>
    <row r="30" spans="1:8" x14ac:dyDescent="0.25">
      <c r="A30" t="s">
        <v>36</v>
      </c>
      <c r="B30" s="7">
        <v>32.164999999999999</v>
      </c>
      <c r="C30" s="7">
        <v>55.558030000000002</v>
      </c>
      <c r="D30" s="7">
        <v>27.53126</v>
      </c>
      <c r="E30" s="7">
        <v>5.6043799999999998E-2</v>
      </c>
      <c r="F30" s="7">
        <v>0.20792820000000001</v>
      </c>
      <c r="G30" s="7">
        <v>6.8228700000000003E-2</v>
      </c>
      <c r="H30" s="7">
        <f>'12mo-decomp_bars1and2_m'!G30</f>
        <v>2.9511090000000002</v>
      </c>
    </row>
    <row r="31" spans="1:8" x14ac:dyDescent="0.25">
      <c r="A31" t="s">
        <v>35</v>
      </c>
      <c r="B31" s="7">
        <v>30.151859999999999</v>
      </c>
      <c r="C31" s="7">
        <v>55.789940000000001</v>
      </c>
      <c r="D31" s="7">
        <v>20.641439999999999</v>
      </c>
      <c r="E31" s="7">
        <v>5.6043799999999998E-2</v>
      </c>
      <c r="F31" s="7">
        <v>0.20792820000000001</v>
      </c>
      <c r="G31" s="7">
        <v>6.8228700000000003E-2</v>
      </c>
      <c r="H31" s="7">
        <f>'12mo-decomp_bars1and2_m'!G31</f>
        <v>1.861057</v>
      </c>
    </row>
    <row r="32" spans="1:8" x14ac:dyDescent="0.25">
      <c r="A32" t="s">
        <v>34</v>
      </c>
      <c r="B32" s="7">
        <v>34.351430000000001</v>
      </c>
      <c r="C32" s="7">
        <v>55.89949</v>
      </c>
      <c r="D32" s="7">
        <v>16.280750000000001</v>
      </c>
      <c r="E32" s="7">
        <v>5.6043799999999998E-2</v>
      </c>
      <c r="F32" s="7">
        <v>0.20792820000000001</v>
      </c>
      <c r="G32" s="7">
        <v>6.8228700000000003E-2</v>
      </c>
      <c r="H32" s="7">
        <f>'12mo-decomp_bars1and2_m'!G32</f>
        <v>1.8557159999999999</v>
      </c>
    </row>
    <row r="33" spans="1:8" x14ac:dyDescent="0.25">
      <c r="A33" t="s">
        <v>2</v>
      </c>
      <c r="B33" s="7">
        <v>41.539479999999998</v>
      </c>
      <c r="C33" s="7">
        <v>55.39817</v>
      </c>
      <c r="D33" s="7">
        <v>9.7550910000000002</v>
      </c>
      <c r="E33" s="7">
        <v>5.6043799999999998E-2</v>
      </c>
      <c r="F33" s="7">
        <v>0.20792820000000001</v>
      </c>
      <c r="G33" s="7">
        <v>6.8228700000000003E-2</v>
      </c>
      <c r="H33" s="7">
        <f>'12mo-decomp_bars1and2_m'!G33</f>
        <v>1.964866</v>
      </c>
    </row>
    <row r="34" spans="1:8" x14ac:dyDescent="0.25">
      <c r="A34" t="s">
        <v>66</v>
      </c>
      <c r="B34" s="7">
        <v>32.924709999999997</v>
      </c>
      <c r="C34" s="7">
        <v>54.810549999999999</v>
      </c>
      <c r="D34" s="7">
        <v>9.4839099999999998</v>
      </c>
      <c r="E34" s="7">
        <v>5.6043799999999998E-2</v>
      </c>
      <c r="F34" s="7">
        <v>0.20792820000000001</v>
      </c>
      <c r="G34" s="7">
        <v>6.8228700000000003E-2</v>
      </c>
      <c r="H34" s="7">
        <f>'12mo-decomp_bars1and2_m'!G34</f>
        <v>0.9929888</v>
      </c>
    </row>
    <row r="35" spans="1:8" x14ac:dyDescent="0.25">
      <c r="A35" t="s">
        <v>83</v>
      </c>
      <c r="B35" s="7">
        <v>23.908259999999999</v>
      </c>
      <c r="C35" s="7">
        <v>54.0319</v>
      </c>
      <c r="D35" s="7">
        <v>10.063179999999999</v>
      </c>
      <c r="E35" s="7">
        <v>5.6043799999999998E-2</v>
      </c>
      <c r="F35" s="7">
        <v>0.20792820000000001</v>
      </c>
      <c r="G35" s="7">
        <v>6.8228700000000003E-2</v>
      </c>
      <c r="H35" s="7">
        <f>'12mo-decomp_bars1and2_m'!G35</f>
        <v>0.4831376</v>
      </c>
    </row>
    <row r="36" spans="1:8" x14ac:dyDescent="0.25">
      <c r="A36" t="s">
        <v>82</v>
      </c>
      <c r="B36" s="7">
        <v>19.873329999999999</v>
      </c>
      <c r="C36" s="7">
        <v>53.556640000000002</v>
      </c>
      <c r="D36" s="7">
        <v>10.04274</v>
      </c>
      <c r="E36" s="7">
        <v>5.6043799999999998E-2</v>
      </c>
      <c r="F36" s="7">
        <v>0.20792820000000001</v>
      </c>
      <c r="G36" s="7">
        <v>6.8228700000000003E-2</v>
      </c>
      <c r="H36" s="7">
        <f>'12mo-decomp_bars1and2_m'!G36</f>
        <v>0.31963649999999999</v>
      </c>
    </row>
    <row r="38" spans="1:8" x14ac:dyDescent="0.25">
      <c r="A38" s="7" t="s">
        <v>62</v>
      </c>
    </row>
    <row r="39" spans="1:8" x14ac:dyDescent="0.25">
      <c r="A39" t="s">
        <v>97</v>
      </c>
      <c r="B39" s="4">
        <f t="shared" ref="B39:D51" si="0">B23-B2</f>
        <v>25.887881400000001</v>
      </c>
      <c r="C39" s="4">
        <f t="shared" si="0"/>
        <v>2.7207299999999961</v>
      </c>
      <c r="D39" s="4">
        <f t="shared" si="0"/>
        <v>24.602290999999997</v>
      </c>
      <c r="H39" s="4">
        <f t="shared" ref="H39" si="1">H23-H2</f>
        <v>1.5574643000000001</v>
      </c>
    </row>
    <row r="40" spans="1:8" x14ac:dyDescent="0.25">
      <c r="A40" t="s">
        <v>96</v>
      </c>
      <c r="B40" s="4">
        <f t="shared" si="0"/>
        <v>21.510657999999999</v>
      </c>
      <c r="C40" s="4">
        <f t="shared" si="0"/>
        <v>2.9640900000000059</v>
      </c>
      <c r="D40" s="4">
        <f t="shared" si="0"/>
        <v>22.547098399999999</v>
      </c>
      <c r="H40" s="4">
        <f t="shared" ref="H40" si="2">H24-H3</f>
        <v>1.4108562</v>
      </c>
    </row>
    <row r="41" spans="1:8" x14ac:dyDescent="0.25">
      <c r="A41" t="s">
        <v>95</v>
      </c>
      <c r="B41" s="4">
        <f t="shared" si="0"/>
        <v>23.852784</v>
      </c>
      <c r="C41" s="4">
        <f t="shared" si="0"/>
        <v>3.5087200000000038</v>
      </c>
      <c r="D41" s="4">
        <f t="shared" si="0"/>
        <v>24.392310199999997</v>
      </c>
      <c r="H41" s="4">
        <f t="shared" ref="H41" si="3">H25-H4</f>
        <v>2.0937765000000002</v>
      </c>
    </row>
    <row r="42" spans="1:8" x14ac:dyDescent="0.25">
      <c r="A42" t="s">
        <v>94</v>
      </c>
      <c r="B42" s="4">
        <f t="shared" si="0"/>
        <v>30.453649000000002</v>
      </c>
      <c r="C42" s="4">
        <f t="shared" si="0"/>
        <v>4.054549999999999</v>
      </c>
      <c r="D42" s="4">
        <f t="shared" si="0"/>
        <v>25.797172799999998</v>
      </c>
      <c r="H42" s="4">
        <f t="shared" ref="H42" si="4">H26-H5</f>
        <v>2.3487121000000002</v>
      </c>
    </row>
    <row r="43" spans="1:8" x14ac:dyDescent="0.25">
      <c r="A43" t="s">
        <v>93</v>
      </c>
      <c r="B43" s="4">
        <f t="shared" si="0"/>
        <v>35.175665000000002</v>
      </c>
      <c r="C43" s="4">
        <f t="shared" si="0"/>
        <v>5.1209699999999998</v>
      </c>
      <c r="D43" s="4">
        <f t="shared" si="0"/>
        <v>27.324195799999998</v>
      </c>
      <c r="H43" s="4">
        <f t="shared" ref="H43" si="5">H27-H6</f>
        <v>2.3085008</v>
      </c>
    </row>
    <row r="44" spans="1:8" x14ac:dyDescent="0.25">
      <c r="A44" t="s">
        <v>92</v>
      </c>
      <c r="B44" s="4">
        <f t="shared" si="0"/>
        <v>44.567040000000006</v>
      </c>
      <c r="C44" s="4">
        <f t="shared" si="0"/>
        <v>6.9059299999999979</v>
      </c>
      <c r="D44" s="4">
        <f t="shared" si="0"/>
        <v>29.909649000000002</v>
      </c>
      <c r="H44" s="4">
        <f t="shared" ref="H44" si="6">H28-H7</f>
        <v>2.2945809000000001</v>
      </c>
    </row>
    <row r="45" spans="1:8" x14ac:dyDescent="0.25">
      <c r="A45" t="s">
        <v>91</v>
      </c>
      <c r="B45" s="4">
        <f t="shared" si="0"/>
        <v>43.95167</v>
      </c>
      <c r="C45" s="4">
        <f t="shared" si="0"/>
        <v>8.0395600000000016</v>
      </c>
      <c r="D45" s="4">
        <f t="shared" si="0"/>
        <v>31.052874000000003</v>
      </c>
      <c r="H45" s="4">
        <f t="shared" ref="H45" si="7">H29-H8</f>
        <v>2.4080082999999997</v>
      </c>
    </row>
    <row r="46" spans="1:8" x14ac:dyDescent="0.25">
      <c r="A46" t="s">
        <v>90</v>
      </c>
      <c r="B46" s="4">
        <f t="shared" si="0"/>
        <v>44.383519999999997</v>
      </c>
      <c r="C46" s="4">
        <f t="shared" si="0"/>
        <v>8.7621099999999998</v>
      </c>
      <c r="D46" s="4">
        <f t="shared" si="0"/>
        <v>28.352994200000001</v>
      </c>
      <c r="H46" s="4">
        <f t="shared" ref="H46" si="8">H30-H9</f>
        <v>2.9501600000000003</v>
      </c>
    </row>
    <row r="47" spans="1:8" x14ac:dyDescent="0.25">
      <c r="A47" t="s">
        <v>89</v>
      </c>
      <c r="B47" s="4">
        <f t="shared" si="0"/>
        <v>40.943619999999996</v>
      </c>
      <c r="C47" s="4">
        <f t="shared" si="0"/>
        <v>9.0884</v>
      </c>
      <c r="D47" s="4">
        <f t="shared" si="0"/>
        <v>16.735918999999999</v>
      </c>
      <c r="H47" s="4">
        <f t="shared" ref="H47" si="9">H31-H10</f>
        <v>1.8521744</v>
      </c>
    </row>
    <row r="48" spans="1:8" x14ac:dyDescent="0.25">
      <c r="A48" t="s">
        <v>88</v>
      </c>
      <c r="B48" s="4">
        <f t="shared" si="0"/>
        <v>43.210129999999999</v>
      </c>
      <c r="C48" s="4">
        <f t="shared" si="0"/>
        <v>8.7256700000000009</v>
      </c>
      <c r="D48" s="4">
        <f t="shared" si="0"/>
        <v>9.2354160000000007</v>
      </c>
      <c r="H48" s="4">
        <f t="shared" ref="H48" si="10">H32-H11</f>
        <v>1.8475424</v>
      </c>
    </row>
    <row r="49" spans="1:8" x14ac:dyDescent="0.25">
      <c r="A49" t="s">
        <v>87</v>
      </c>
      <c r="B49" s="4">
        <f t="shared" si="0"/>
        <v>49.162810999999998</v>
      </c>
      <c r="C49" s="4">
        <f t="shared" si="0"/>
        <v>7.7352899999999991</v>
      </c>
      <c r="D49" s="4">
        <f t="shared" si="0"/>
        <v>8.1806000000000267E-2</v>
      </c>
      <c r="H49" s="4">
        <f t="shared" ref="H49" si="11">H33-H12</f>
        <v>1.9610284</v>
      </c>
    </row>
    <row r="50" spans="1:8" x14ac:dyDescent="0.25">
      <c r="A50" t="s">
        <v>86</v>
      </c>
      <c r="B50" s="4">
        <f t="shared" si="0"/>
        <v>42.242869999999996</v>
      </c>
      <c r="C50" s="4">
        <f t="shared" si="0"/>
        <v>7.0297300000000007</v>
      </c>
      <c r="D50" s="4">
        <f t="shared" si="0"/>
        <v>-0.42363300000000059</v>
      </c>
      <c r="H50" s="4">
        <f t="shared" ref="H50" si="12">H34-H13</f>
        <v>0.98498180000000002</v>
      </c>
    </row>
    <row r="51" spans="1:8" x14ac:dyDescent="0.25">
      <c r="A51" t="s">
        <v>85</v>
      </c>
      <c r="B51" s="4">
        <f t="shared" si="0"/>
        <v>33.601272999999999</v>
      </c>
      <c r="C51" s="4">
        <f t="shared" si="0"/>
        <v>6.0898099999999999</v>
      </c>
      <c r="D51" s="4">
        <f t="shared" si="0"/>
        <v>6.3321999999999434E-2</v>
      </c>
      <c r="H51" s="4">
        <f t="shared" ref="H51" si="13">H35-H14</f>
        <v>0.47834529999999997</v>
      </c>
    </row>
    <row r="52" spans="1:8" x14ac:dyDescent="0.25">
      <c r="A52" t="s">
        <v>84</v>
      </c>
      <c r="B52" s="4">
        <f>B36-B15</f>
        <v>27.215468999999999</v>
      </c>
      <c r="C52" s="4">
        <f t="shared" ref="C52:D52" si="14">C36-C15</f>
        <v>5.4752700000000019</v>
      </c>
      <c r="D52" s="4">
        <f t="shared" si="14"/>
        <v>-0.10661999999999949</v>
      </c>
      <c r="H52" s="4">
        <f t="shared" ref="H52" si="15">H36-H15</f>
        <v>0.31978869999999998</v>
      </c>
    </row>
    <row r="55" spans="1:8" x14ac:dyDescent="0.25">
      <c r="A55" s="6" t="s">
        <v>32</v>
      </c>
      <c r="B55" s="1"/>
      <c r="C55" s="1"/>
      <c r="D55" s="1"/>
    </row>
    <row r="56" spans="1:8" x14ac:dyDescent="0.25">
      <c r="A56" t="s">
        <v>97</v>
      </c>
      <c r="B56" s="1">
        <f t="shared" ref="B56:B67" si="16">B39*E4</f>
        <v>1.45085524760532</v>
      </c>
      <c r="C56" s="1">
        <f t="shared" ref="C56:D56" si="17">C39*F4</f>
        <v>0.56571649158599924</v>
      </c>
      <c r="D56" s="1">
        <f t="shared" si="17"/>
        <v>1.6785823319516999</v>
      </c>
    </row>
    <row r="57" spans="1:8" x14ac:dyDescent="0.25">
      <c r="A57" t="s">
        <v>96</v>
      </c>
      <c r="B57" s="1">
        <f t="shared" si="16"/>
        <v>1.2055390148203999</v>
      </c>
      <c r="C57" s="1">
        <f t="shared" ref="C57:C67" si="18">C40*F5</f>
        <v>0.61631789833800121</v>
      </c>
      <c r="D57" s="1">
        <f t="shared" ref="D57:D67" si="19">D40*G5</f>
        <v>1.5383592126040799</v>
      </c>
    </row>
    <row r="58" spans="1:8" x14ac:dyDescent="0.25">
      <c r="A58" t="s">
        <v>95</v>
      </c>
      <c r="B58" s="1">
        <f t="shared" si="16"/>
        <v>1.3368006559391998</v>
      </c>
      <c r="C58" s="1">
        <f t="shared" si="18"/>
        <v>0.72956183390400087</v>
      </c>
      <c r="D58" s="1">
        <f t="shared" si="19"/>
        <v>1.6642556149427399</v>
      </c>
    </row>
    <row r="59" spans="1:8" x14ac:dyDescent="0.25">
      <c r="A59" t="s">
        <v>94</v>
      </c>
      <c r="B59" s="1">
        <f t="shared" si="16"/>
        <v>1.7067382138261999</v>
      </c>
      <c r="C59" s="1">
        <f t="shared" si="18"/>
        <v>0.84305528330999979</v>
      </c>
      <c r="D59" s="1">
        <f t="shared" si="19"/>
        <v>1.76010756381936</v>
      </c>
    </row>
    <row r="60" spans="1:8" x14ac:dyDescent="0.25">
      <c r="A60" t="s">
        <v>93</v>
      </c>
      <c r="B60" s="1">
        <f t="shared" si="16"/>
        <v>1.9713779341270001</v>
      </c>
      <c r="C60" s="1">
        <f t="shared" si="18"/>
        <v>1.0647940743540001</v>
      </c>
      <c r="D60" s="1">
        <f t="shared" si="19"/>
        <v>1.86429435797946</v>
      </c>
    </row>
    <row r="61" spans="1:8" x14ac:dyDescent="0.25">
      <c r="A61" t="s">
        <v>92</v>
      </c>
      <c r="B61" s="1">
        <f t="shared" si="16"/>
        <v>2.4977062763520004</v>
      </c>
      <c r="C61" s="1">
        <f t="shared" si="18"/>
        <v>1.4359375942259995</v>
      </c>
      <c r="D61" s="1">
        <f t="shared" si="19"/>
        <v>2.0406964687263001</v>
      </c>
    </row>
    <row r="62" spans="1:8" x14ac:dyDescent="0.25">
      <c r="A62" t="s">
        <v>91</v>
      </c>
      <c r="B62" s="1">
        <f t="shared" si="16"/>
        <v>2.4632186031459997</v>
      </c>
      <c r="C62" s="1">
        <f t="shared" si="18"/>
        <v>1.6716512395920005</v>
      </c>
      <c r="D62" s="1">
        <f t="shared" si="19"/>
        <v>2.1186972242838005</v>
      </c>
    </row>
    <row r="63" spans="1:8" x14ac:dyDescent="0.25">
      <c r="A63" t="s">
        <v>90</v>
      </c>
      <c r="B63" s="1">
        <f t="shared" si="16"/>
        <v>2.4874211181759995</v>
      </c>
      <c r="C63" s="1">
        <f t="shared" si="18"/>
        <v>1.8218897605020001</v>
      </c>
      <c r="D63" s="1">
        <f t="shared" si="19"/>
        <v>1.9344879353735402</v>
      </c>
    </row>
    <row r="64" spans="1:8" x14ac:dyDescent="0.25">
      <c r="A64" t="s">
        <v>89</v>
      </c>
      <c r="B64" s="1">
        <f t="shared" si="16"/>
        <v>2.2946360505559995</v>
      </c>
      <c r="C64" s="1">
        <f t="shared" si="18"/>
        <v>1.8897346528800001</v>
      </c>
      <c r="D64" s="1">
        <f t="shared" si="19"/>
        <v>1.1418699966753001</v>
      </c>
    </row>
    <row r="65" spans="1:4" x14ac:dyDescent="0.25">
      <c r="A65" t="s">
        <v>88</v>
      </c>
      <c r="B65" s="1">
        <f t="shared" si="16"/>
        <v>2.4216598836939998</v>
      </c>
      <c r="C65" s="1">
        <f t="shared" si="18"/>
        <v>1.8143128568940003</v>
      </c>
      <c r="D65" s="1">
        <f t="shared" si="19"/>
        <v>0.63012042763920006</v>
      </c>
    </row>
    <row r="66" spans="1:4" x14ac:dyDescent="0.25">
      <c r="A66" t="s">
        <v>87</v>
      </c>
      <c r="B66" s="1">
        <f t="shared" si="16"/>
        <v>2.7552707471217999</v>
      </c>
      <c r="C66" s="1">
        <f t="shared" si="18"/>
        <v>1.6083849261779999</v>
      </c>
      <c r="D66" s="1">
        <f t="shared" si="19"/>
        <v>5.5815170322000181E-3</v>
      </c>
    </row>
    <row r="67" spans="1:4" x14ac:dyDescent="0.25">
      <c r="A67" t="s">
        <v>86</v>
      </c>
      <c r="B67" s="1">
        <f t="shared" si="16"/>
        <v>2.3674509577059997</v>
      </c>
      <c r="C67" s="1">
        <f t="shared" si="18"/>
        <v>1.4616791053860001</v>
      </c>
      <c r="D67" s="1">
        <f t="shared" si="19"/>
        <v>-2.8903928867100043E-2</v>
      </c>
    </row>
    <row r="68" spans="1:4" x14ac:dyDescent="0.25">
      <c r="A68" t="s">
        <v>85</v>
      </c>
      <c r="B68" s="1">
        <f t="shared" ref="B68:D68" si="20">B51*E16</f>
        <v>1.8831430237573998</v>
      </c>
      <c r="C68" s="1">
        <f t="shared" si="20"/>
        <v>1.266243231642</v>
      </c>
      <c r="D68" s="1">
        <f t="shared" si="20"/>
        <v>4.3203777413999616E-3</v>
      </c>
    </row>
    <row r="69" spans="1:4" x14ac:dyDescent="0.25">
      <c r="A69" t="s">
        <v>84</v>
      </c>
      <c r="B69" s="1">
        <f t="shared" ref="B69:D69" si="21">B52*E17</f>
        <v>1.5252583015421999</v>
      </c>
      <c r="C69" s="1">
        <f t="shared" si="21"/>
        <v>1.1384630356140004</v>
      </c>
      <c r="D69" s="1">
        <f t="shared" si="21"/>
        <v>-7.2745439939999662E-3</v>
      </c>
    </row>
    <row r="71" spans="1:4" x14ac:dyDescent="0.25">
      <c r="A71" s="7" t="s">
        <v>64</v>
      </c>
      <c r="B71" s="5"/>
      <c r="C71" s="5"/>
      <c r="D71" s="5"/>
    </row>
    <row r="72" spans="1:4" x14ac:dyDescent="0.25">
      <c r="A72" t="s">
        <v>97</v>
      </c>
      <c r="B72" s="5">
        <f>B56/'12mo-decomp_bars1and2_m'!$J41</f>
        <v>0.39089469030556923</v>
      </c>
      <c r="C72" s="5">
        <f>C56/'12mo-decomp_bars1and2_m'!$J41</f>
        <v>0.15241739184129721</v>
      </c>
      <c r="D72" s="5">
        <f>D56/'12mo-decomp_bars1and2_m'!$J41</f>
        <v>0.45224974847329075</v>
      </c>
    </row>
    <row r="73" spans="1:4" x14ac:dyDescent="0.25">
      <c r="A73" t="s">
        <v>96</v>
      </c>
      <c r="B73" s="5">
        <f>B57/'12mo-decomp_bars1and2_m'!$J42</f>
        <v>0.36322448505756982</v>
      </c>
      <c r="C73" s="5">
        <f>C57/'12mo-decomp_bars1and2_m'!$J42</f>
        <v>0.18569432304016711</v>
      </c>
      <c r="D73" s="5">
        <f>D57/'12mo-decomp_bars1and2_m'!$J42</f>
        <v>0.46350199036480833</v>
      </c>
    </row>
    <row r="74" spans="1:4" x14ac:dyDescent="0.25">
      <c r="A74" t="s">
        <v>95</v>
      </c>
      <c r="B74" s="5">
        <f>B58/'12mo-decomp_bars1and2_m'!$J43</f>
        <v>0.36279806621213434</v>
      </c>
      <c r="C74" s="5">
        <f>C58/'12mo-decomp_bars1and2_m'!$J43</f>
        <v>0.19799782514064548</v>
      </c>
      <c r="D74" s="5">
        <f>D58/'12mo-decomp_bars1and2_m'!$J43</f>
        <v>0.4516669827332685</v>
      </c>
    </row>
    <row r="75" spans="1:4" x14ac:dyDescent="0.25">
      <c r="A75" t="s">
        <v>94</v>
      </c>
      <c r="B75" s="5">
        <f>B59/'12mo-decomp_bars1and2_m'!$J44</f>
        <v>0.42976177670630011</v>
      </c>
      <c r="C75" s="5">
        <f>C59/'12mo-decomp_bars1and2_m'!$J44</f>
        <v>0.2122838367840246</v>
      </c>
      <c r="D75" s="5">
        <f>D59/'12mo-decomp_bars1and2_m'!$J44</f>
        <v>0.44320033833743755</v>
      </c>
    </row>
    <row r="76" spans="1:4" x14ac:dyDescent="0.25">
      <c r="A76" t="s">
        <v>93</v>
      </c>
      <c r="B76" s="5">
        <f>B60/'12mo-decomp_bars1and2_m'!$J45</f>
        <v>0.41853593881141604</v>
      </c>
      <c r="C76" s="5">
        <f>C60/'12mo-decomp_bars1and2_m'!$J45</f>
        <v>0.22606248139220278</v>
      </c>
      <c r="D76" s="5">
        <f>D60/'12mo-decomp_bars1and2_m'!$J45</f>
        <v>0.39580142185333628</v>
      </c>
    </row>
    <row r="77" spans="1:4" x14ac:dyDescent="0.25">
      <c r="A77" t="s">
        <v>92</v>
      </c>
      <c r="B77" s="5">
        <f>B61/'12mo-decomp_bars1and2_m'!$J46</f>
        <v>0.43688710131585307</v>
      </c>
      <c r="C77" s="5">
        <f>C61/'12mo-decomp_bars1and2_m'!$J46</f>
        <v>0.25116748880821788</v>
      </c>
      <c r="D77" s="5">
        <f>D61/'12mo-decomp_bars1and2_m'!$J46</f>
        <v>0.35694908297603384</v>
      </c>
    </row>
    <row r="78" spans="1:4" x14ac:dyDescent="0.25">
      <c r="A78" t="s">
        <v>91</v>
      </c>
      <c r="B78" s="5">
        <f>B62/'12mo-decomp_bars1and2_m'!$J47</f>
        <v>0.41628871126999539</v>
      </c>
      <c r="C78" s="5">
        <f>C62/'12mo-decomp_bars1and2_m'!$J47</f>
        <v>0.28251229482184836</v>
      </c>
      <c r="D78" s="5">
        <f>D62/'12mo-decomp_bars1and2_m'!$J47</f>
        <v>0.35806393145210524</v>
      </c>
    </row>
    <row r="79" spans="1:4" x14ac:dyDescent="0.25">
      <c r="A79" t="s">
        <v>90</v>
      </c>
      <c r="B79" s="5">
        <f>B63/'12mo-decomp_bars1and2_m'!$J48</f>
        <v>0.44585189865908587</v>
      </c>
      <c r="C79" s="5">
        <f>C63/'12mo-decomp_bars1and2_m'!$J48</f>
        <v>0.32656030896087679</v>
      </c>
      <c r="D79" s="5">
        <f>D63/'12mo-decomp_bars1and2_m'!$J48</f>
        <v>0.34674270175524069</v>
      </c>
    </row>
    <row r="80" spans="1:4" x14ac:dyDescent="0.25">
      <c r="A80" t="s">
        <v>89</v>
      </c>
      <c r="B80" s="5">
        <f>B64/'12mo-decomp_bars1and2_m'!$J49</f>
        <v>0.48879607166226596</v>
      </c>
      <c r="C80" s="5">
        <f>C64/'12mo-decomp_bars1and2_m'!$J49</f>
        <v>0.4025452640247611</v>
      </c>
      <c r="D80" s="5">
        <f>D64/'12mo-decomp_bars1and2_m'!$J49</f>
        <v>0.24323751410976546</v>
      </c>
    </row>
    <row r="81" spans="1:9" x14ac:dyDescent="0.25">
      <c r="A81" t="s">
        <v>88</v>
      </c>
      <c r="B81" s="5">
        <f>B65/'12mo-decomp_bars1and2_m'!$J50</f>
        <v>0.55533576359966819</v>
      </c>
      <c r="C81" s="5">
        <f>C65/'12mo-decomp_bars1and2_m'!$J50</f>
        <v>0.41605876307246098</v>
      </c>
      <c r="D81" s="5">
        <f>D65/'12mo-decomp_bars1and2_m'!$J50</f>
        <v>0.1444994035698291</v>
      </c>
    </row>
    <row r="82" spans="1:9" x14ac:dyDescent="0.25">
      <c r="A82" t="s">
        <v>87</v>
      </c>
      <c r="B82" s="5">
        <f>B66/'12mo-decomp_bars1and2_m'!$J51</f>
        <v>0.65058216000901992</v>
      </c>
      <c r="C82" s="5">
        <f>C66/'12mo-decomp_bars1and2_m'!$J51</f>
        <v>0.3797763034692338</v>
      </c>
      <c r="D82" s="5">
        <f>D66/'12mo-decomp_bars1and2_m'!$J51</f>
        <v>1.3179232606193307E-3</v>
      </c>
    </row>
    <row r="83" spans="1:9" x14ac:dyDescent="0.25">
      <c r="A83" t="s">
        <v>86</v>
      </c>
      <c r="B83" s="5">
        <f>B67/'12mo-decomp_bars1and2_m'!$J52</f>
        <v>0.65209819045021999</v>
      </c>
      <c r="C83" s="5">
        <f>C67/'12mo-decomp_bars1and2_m'!$J52</f>
        <v>0.40260952250714982</v>
      </c>
      <c r="D83" s="5">
        <f>D67/'12mo-decomp_bars1and2_m'!$J52</f>
        <v>-7.9613897174035855E-3</v>
      </c>
    </row>
    <row r="84" spans="1:9" x14ac:dyDescent="0.25">
      <c r="A84" t="s">
        <v>85</v>
      </c>
      <c r="B84" s="5">
        <f>B68/'12mo-decomp_bars1and2_m'!$J53</f>
        <v>0.66666561302465832</v>
      </c>
      <c r="C84" s="5">
        <f>C68/'12mo-decomp_bars1and2_m'!$J53</f>
        <v>0.44827228182413897</v>
      </c>
      <c r="D84" s="5">
        <f>D68/'12mo-decomp_bars1and2_m'!$J53</f>
        <v>1.5294893904136877E-3</v>
      </c>
    </row>
    <row r="85" spans="1:9" x14ac:dyDescent="0.25">
      <c r="A85" t="s">
        <v>84</v>
      </c>
      <c r="B85" s="5">
        <f>B69/'12mo-decomp_bars1and2_m'!$J54</f>
        <v>0.65275436944707632</v>
      </c>
      <c r="C85" s="5">
        <f>C69/'12mo-decomp_bars1and2_m'!$J54</f>
        <v>0.48722024341688897</v>
      </c>
      <c r="D85" s="5">
        <f>D69/'12mo-decomp_bars1and2_m'!$J54</f>
        <v>-3.1132368681535648E-3</v>
      </c>
    </row>
    <row r="87" spans="1:9" x14ac:dyDescent="0.25">
      <c r="A87" t="s">
        <v>65</v>
      </c>
      <c r="B87" s="5"/>
      <c r="C87" s="5"/>
      <c r="D87" s="5"/>
      <c r="I87" s="5"/>
    </row>
    <row r="88" spans="1:9" x14ac:dyDescent="0.25">
      <c r="A88" s="10" t="s">
        <v>97</v>
      </c>
      <c r="B88" s="9">
        <f t="shared" ref="B88:D88" si="22">B72*$H39</f>
        <v>0.60880452521048023</v>
      </c>
      <c r="C88" s="9">
        <f t="shared" si="22"/>
        <v>0.23738464649193169</v>
      </c>
      <c r="D88" s="9">
        <f t="shared" si="22"/>
        <v>0.70436283793112986</v>
      </c>
      <c r="E88" s="10"/>
      <c r="F88" s="10"/>
      <c r="G88" s="10"/>
      <c r="H88" s="10"/>
      <c r="I88" s="9">
        <f t="shared" ref="I88:I99" si="23">H39-SUM(B88:D88)</f>
        <v>6.9122903664584623E-3</v>
      </c>
    </row>
    <row r="89" spans="1:9" x14ac:dyDescent="0.25">
      <c r="A89" s="10" t="s">
        <v>96</v>
      </c>
      <c r="B89" s="9">
        <f t="shared" ref="B89:D89" si="24">B73*$H40</f>
        <v>0.51245751673527973</v>
      </c>
      <c r="C89" s="9">
        <f t="shared" si="24"/>
        <v>0.2619879869660226</v>
      </c>
      <c r="D89" s="9">
        <f t="shared" si="24"/>
        <v>0.65393465681853014</v>
      </c>
      <c r="E89" s="10"/>
      <c r="F89" s="10"/>
      <c r="G89" s="10"/>
      <c r="H89" s="10"/>
      <c r="I89" s="9">
        <f t="shared" si="23"/>
        <v>-1.7523960519832293E-2</v>
      </c>
    </row>
    <row r="90" spans="1:9" x14ac:dyDescent="0.25">
      <c r="A90" s="10" t="s">
        <v>95</v>
      </c>
      <c r="B90" s="9">
        <f t="shared" ref="B90:D90" si="25">B74*$H41</f>
        <v>0.75961806528041098</v>
      </c>
      <c r="C90" s="9">
        <f t="shared" si="25"/>
        <v>0.41456319333059272</v>
      </c>
      <c r="D90" s="9">
        <f t="shared" si="25"/>
        <v>0.94568971427282345</v>
      </c>
      <c r="E90" s="10"/>
      <c r="F90" s="10"/>
      <c r="G90" s="10"/>
      <c r="H90" s="10"/>
      <c r="I90" s="9">
        <f t="shared" si="23"/>
        <v>-2.6094472883826825E-2</v>
      </c>
    </row>
    <row r="91" spans="1:9" x14ac:dyDescent="0.25">
      <c r="A91" s="10" t="s">
        <v>94</v>
      </c>
      <c r="B91" s="9">
        <f t="shared" ref="B91:D91" si="26">B75*$H42</f>
        <v>1.0093866850675852</v>
      </c>
      <c r="C91" s="9">
        <f t="shared" si="26"/>
        <v>0.49859361608906372</v>
      </c>
      <c r="D91" s="9">
        <f t="shared" si="26"/>
        <v>1.0409499973772336</v>
      </c>
      <c r="E91" s="10"/>
      <c r="F91" s="10"/>
      <c r="G91" s="10"/>
      <c r="H91" s="10"/>
      <c r="I91" s="9">
        <f t="shared" si="23"/>
        <v>-0.20021819853388223</v>
      </c>
    </row>
    <row r="92" spans="1:9" x14ac:dyDescent="0.25">
      <c r="A92" s="10" t="s">
        <v>93</v>
      </c>
      <c r="B92" s="9">
        <f t="shared" ref="B92:D92" si="27">B76*$H43</f>
        <v>0.96619054957490502</v>
      </c>
      <c r="C92" s="9">
        <f t="shared" si="27"/>
        <v>0.52186541914388529</v>
      </c>
      <c r="D92" s="9">
        <f t="shared" si="27"/>
        <v>0.91370789898956428</v>
      </c>
      <c r="E92" s="10"/>
      <c r="F92" s="10"/>
      <c r="G92" s="10"/>
      <c r="H92" s="10"/>
      <c r="I92" s="9">
        <f t="shared" si="23"/>
        <v>-9.3263067708354352E-2</v>
      </c>
    </row>
    <row r="93" spans="1:9" x14ac:dyDescent="0.25">
      <c r="A93" s="10" t="s">
        <v>92</v>
      </c>
      <c r="B93" s="9">
        <f t="shared" ref="B93:D93" si="28">B77*$H44</f>
        <v>1.0024727981357213</v>
      </c>
      <c r="C93" s="9">
        <f t="shared" si="28"/>
        <v>0.57632412252030052</v>
      </c>
      <c r="D93" s="9">
        <f t="shared" si="28"/>
        <v>0.81904854806932248</v>
      </c>
      <c r="E93" s="10"/>
      <c r="F93" s="10"/>
      <c r="G93" s="10"/>
      <c r="H93" s="10"/>
      <c r="I93" s="9">
        <f t="shared" si="23"/>
        <v>-0.10326456872534395</v>
      </c>
    </row>
    <row r="94" spans="1:9" x14ac:dyDescent="0.25">
      <c r="A94" s="10" t="s">
        <v>91</v>
      </c>
      <c r="B94" s="9">
        <f t="shared" ref="B94:D94" si="29">B78*$H45</f>
        <v>1.0024266719344523</v>
      </c>
      <c r="C94" s="9">
        <f t="shared" si="29"/>
        <v>0.68029195078305782</v>
      </c>
      <c r="D94" s="9">
        <f t="shared" si="29"/>
        <v>0.86222091886730035</v>
      </c>
      <c r="E94" s="10"/>
      <c r="F94" s="10"/>
      <c r="G94" s="10"/>
      <c r="H94" s="10"/>
      <c r="I94" s="9">
        <f t="shared" si="23"/>
        <v>-0.13693124158481096</v>
      </c>
    </row>
    <row r="95" spans="1:9" x14ac:dyDescent="0.25">
      <c r="A95" s="10" t="s">
        <v>90</v>
      </c>
      <c r="B95" s="9">
        <f t="shared" ref="B95:D95" si="30">B79*$H46</f>
        <v>1.3153344373480889</v>
      </c>
      <c r="C95" s="9">
        <f t="shared" si="30"/>
        <v>0.96340516108402041</v>
      </c>
      <c r="D95" s="9">
        <f t="shared" si="30"/>
        <v>1.0229464490102409</v>
      </c>
      <c r="E95" s="10"/>
      <c r="F95" s="10"/>
      <c r="G95" s="10"/>
      <c r="H95" s="10"/>
      <c r="I95" s="9">
        <f t="shared" si="23"/>
        <v>-0.35152604744234939</v>
      </c>
    </row>
    <row r="96" spans="1:9" x14ac:dyDescent="0.25">
      <c r="A96" s="10" t="s">
        <v>89</v>
      </c>
      <c r="B96" s="9">
        <f t="shared" ref="B96:D96" si="31">B80*$H47</f>
        <v>0.90533557075341442</v>
      </c>
      <c r="C96" s="9">
        <f t="shared" si="31"/>
        <v>0.74558403286790342</v>
      </c>
      <c r="D96" s="9">
        <f t="shared" si="31"/>
        <v>0.45051829675374638</v>
      </c>
      <c r="E96" s="10"/>
      <c r="F96" s="10"/>
      <c r="G96" s="10"/>
      <c r="H96" s="10"/>
      <c r="I96" s="9">
        <f t="shared" si="23"/>
        <v>-0.24926350037506406</v>
      </c>
    </row>
    <row r="97" spans="1:9" x14ac:dyDescent="0.25">
      <c r="A97" s="10" t="s">
        <v>88</v>
      </c>
      <c r="B97" s="9">
        <f t="shared" ref="B97:D97" si="32">B81*$H48</f>
        <v>1.0260063694867636</v>
      </c>
      <c r="C97" s="9">
        <f t="shared" si="32"/>
        <v>0.76868620566792589</v>
      </c>
      <c r="D97" s="9">
        <f t="shared" si="32"/>
        <v>0.26696877486997062</v>
      </c>
      <c r="E97" s="10"/>
      <c r="F97" s="10"/>
      <c r="G97" s="10"/>
      <c r="H97" s="10"/>
      <c r="I97" s="9">
        <f t="shared" si="23"/>
        <v>-0.2141189500246603</v>
      </c>
    </row>
    <row r="98" spans="1:9" x14ac:dyDescent="0.25">
      <c r="A98" s="10" t="s">
        <v>87</v>
      </c>
      <c r="B98" s="9">
        <f t="shared" ref="B98:D98" si="33">B82*$H49</f>
        <v>1.2758100923110323</v>
      </c>
      <c r="C98" s="9">
        <f t="shared" si="33"/>
        <v>0.74475211675018604</v>
      </c>
      <c r="D98" s="9">
        <f t="shared" si="33"/>
        <v>2.5844849430951091E-3</v>
      </c>
      <c r="E98" s="10"/>
      <c r="F98" s="10"/>
      <c r="G98" s="10"/>
      <c r="H98" s="10"/>
      <c r="I98" s="9">
        <f t="shared" si="23"/>
        <v>-6.2118294004313235E-2</v>
      </c>
    </row>
    <row r="99" spans="1:9" x14ac:dyDescent="0.25">
      <c r="A99" s="10" t="s">
        <v>86</v>
      </c>
      <c r="B99" s="9">
        <f t="shared" ref="B99:D99" si="34">B83*$H50</f>
        <v>0.64230484940640054</v>
      </c>
      <c r="C99" s="9">
        <f t="shared" si="34"/>
        <v>0.39656305217623294</v>
      </c>
      <c r="D99" s="9">
        <f t="shared" si="34"/>
        <v>-7.8418239743496751E-3</v>
      </c>
      <c r="E99" s="10"/>
      <c r="F99" s="10"/>
      <c r="G99" s="10"/>
      <c r="H99" s="10"/>
      <c r="I99" s="9">
        <f t="shared" si="23"/>
        <v>-4.6044277608283779E-2</v>
      </c>
    </row>
    <row r="100" spans="1:9" x14ac:dyDescent="0.25">
      <c r="A100" s="10" t="s">
        <v>85</v>
      </c>
      <c r="B100" s="9">
        <f t="shared" ref="B100:D100" si="35">B84*$H51</f>
        <v>0.31889636266196408</v>
      </c>
      <c r="C100" s="9">
        <f t="shared" si="35"/>
        <v>0.21442893913085229</v>
      </c>
      <c r="D100" s="9">
        <f t="shared" si="35"/>
        <v>7.3162406130425253E-4</v>
      </c>
      <c r="E100" s="10"/>
      <c r="F100" s="10"/>
      <c r="G100" s="10"/>
      <c r="H100" s="10"/>
      <c r="I100" s="9">
        <f t="shared" ref="I100:I101" si="36">H51-SUM(B100:D100)</f>
        <v>-5.5711625854120594E-2</v>
      </c>
    </row>
    <row r="101" spans="1:9" x14ac:dyDescent="0.25">
      <c r="A101" s="10" t="s">
        <v>84</v>
      </c>
      <c r="B101" s="9">
        <f t="shared" ref="B101:D101" si="37">B85*$H52</f>
        <v>0.20874347122480025</v>
      </c>
      <c r="C101" s="9">
        <f t="shared" si="37"/>
        <v>0.15580752825597047</v>
      </c>
      <c r="D101" s="9">
        <f t="shared" si="37"/>
        <v>-9.9557797085889988E-4</v>
      </c>
      <c r="E101" s="10"/>
      <c r="F101" s="10"/>
      <c r="G101" s="10"/>
      <c r="H101" s="10"/>
      <c r="I101" s="9">
        <f t="shared" si="36"/>
        <v>-4.3766721509911843E-2</v>
      </c>
    </row>
    <row r="102" spans="1:9" ht="13" x14ac:dyDescent="0.3">
      <c r="A102" s="11" t="s">
        <v>63</v>
      </c>
      <c r="B102" s="12">
        <f>AVERAGE(B90:B101)</f>
        <v>0.86937716026546141</v>
      </c>
      <c r="C102" s="12">
        <f t="shared" ref="C102:D102" si="38">AVERAGE(C90:C101)</f>
        <v>0.55673877814999939</v>
      </c>
      <c r="D102" s="12">
        <f t="shared" si="38"/>
        <v>0.52637744210578263</v>
      </c>
      <c r="E102" s="11"/>
      <c r="F102" s="11"/>
      <c r="G102" s="11"/>
      <c r="H102" s="11"/>
      <c r="I102" s="12">
        <f>AVERAGE(I90:I101)</f>
        <v>-0.13186008052124346</v>
      </c>
    </row>
    <row r="104" spans="1:9" x14ac:dyDescent="0.25">
      <c r="C104" s="5"/>
    </row>
    <row r="105" spans="1:9" x14ac:dyDescent="0.25">
      <c r="C105" s="5"/>
    </row>
    <row r="106" spans="1:9" x14ac:dyDescent="0.25">
      <c r="C106" s="5"/>
    </row>
    <row r="107" spans="1:9" x14ac:dyDescent="0.25">
      <c r="C107" s="5"/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27FE6-8205-4FF3-95F0-6FA180167734}">
  <sheetPr>
    <tabColor rgb="FF0070C0"/>
  </sheetPr>
  <dimension ref="A1:E15"/>
  <sheetViews>
    <sheetView tabSelected="1" workbookViewId="0">
      <selection activeCell="N31" sqref="N31"/>
    </sheetView>
  </sheetViews>
  <sheetFormatPr defaultRowHeight="12.5" x14ac:dyDescent="0.25"/>
  <cols>
    <col min="1" max="1" width="15.453125" bestFit="1" customWidth="1"/>
    <col min="2" max="2" width="11.81640625" bestFit="1" customWidth="1"/>
    <col min="3" max="3" width="19.54296875" bestFit="1" customWidth="1"/>
  </cols>
  <sheetData>
    <row r="1" spans="1:5" x14ac:dyDescent="0.25">
      <c r="B1" t="s">
        <v>23</v>
      </c>
      <c r="C1" t="s">
        <v>22</v>
      </c>
      <c r="D1" t="s">
        <v>68</v>
      </c>
    </row>
    <row r="2" spans="1:5" x14ac:dyDescent="0.25">
      <c r="A2" s="7" t="s">
        <v>67</v>
      </c>
      <c r="B2" s="7" t="s">
        <v>69</v>
      </c>
      <c r="C2" s="7" t="s">
        <v>70</v>
      </c>
      <c r="D2" s="7" t="s">
        <v>68</v>
      </c>
      <c r="E2" s="7" t="s">
        <v>71</v>
      </c>
    </row>
    <row r="3" spans="1:5" x14ac:dyDescent="0.25">
      <c r="A3" t="s">
        <v>11</v>
      </c>
      <c r="B3" s="5"/>
      <c r="C3" s="5"/>
      <c r="D3" s="5">
        <f>'12mo-decomp_bars1and2_m'!C56</f>
        <v>0.53472221666666653</v>
      </c>
      <c r="E3">
        <v>1</v>
      </c>
    </row>
    <row r="4" spans="1:5" x14ac:dyDescent="0.25">
      <c r="A4" t="s">
        <v>12</v>
      </c>
      <c r="B4" s="5"/>
      <c r="C4" s="5"/>
      <c r="D4" s="5">
        <f>'12mo-decomp_bars1and2_m'!F56</f>
        <v>2.0178595833333333</v>
      </c>
      <c r="E4">
        <v>2</v>
      </c>
    </row>
    <row r="5" spans="1:5" x14ac:dyDescent="0.25">
      <c r="A5" t="s">
        <v>19</v>
      </c>
      <c r="B5" s="5">
        <f>'12mo-decomp_his_INdirect_effect'!B102</f>
        <v>0.86937716026546141</v>
      </c>
      <c r="C5" s="5">
        <f>'12mo-decomp_his_direct_effect_m'!$D$54</f>
        <v>1.8294858583333333</v>
      </c>
      <c r="D5" s="5"/>
      <c r="E5">
        <v>3</v>
      </c>
    </row>
    <row r="6" spans="1:5" x14ac:dyDescent="0.25">
      <c r="A6" t="s">
        <v>20</v>
      </c>
      <c r="B6" s="5">
        <f>'12mo-decomp_his_INdirect_effect'!C102</f>
        <v>0.55673877814999939</v>
      </c>
      <c r="C6" s="5">
        <f>'12mo-decomp_his_direct_effect_m'!$E$54</f>
        <v>1.1384645</v>
      </c>
      <c r="D6" s="5"/>
      <c r="E6">
        <v>4</v>
      </c>
    </row>
    <row r="7" spans="1:5" x14ac:dyDescent="0.25">
      <c r="A7" t="s">
        <v>21</v>
      </c>
      <c r="B7" s="5">
        <f>'12mo-decomp_his_INdirect_effect'!D102</f>
        <v>0.52637744210578263</v>
      </c>
      <c r="C7" s="5">
        <f>'12mo-decomp_his_direct_effect_m'!$F$54</f>
        <v>-0.32368532500000008</v>
      </c>
      <c r="D7" s="5"/>
      <c r="E7">
        <v>5</v>
      </c>
    </row>
    <row r="8" spans="1:5" x14ac:dyDescent="0.25">
      <c r="A8" t="s">
        <v>72</v>
      </c>
      <c r="B8" s="5"/>
      <c r="C8" s="5"/>
      <c r="D8" s="5">
        <f>decomp_bars1and2!J4+'12mo-decomp_his_INdirect_effect'!I102+'12mo-decomp_his_direct_effect_m'!H54+(decomp_bars1and2!B4-('12mo-decomp_bars1and2_m'!M36-'12mo-decomp_bars1and2_m'!M15))</f>
        <v>-0.20509305552124121</v>
      </c>
      <c r="E8">
        <v>6</v>
      </c>
    </row>
    <row r="11" spans="1:5" x14ac:dyDescent="0.25">
      <c r="A11" t="s">
        <v>101</v>
      </c>
    </row>
    <row r="12" spans="1:5" x14ac:dyDescent="0.25">
      <c r="A12" t="s">
        <v>102</v>
      </c>
    </row>
    <row r="13" spans="1:5" x14ac:dyDescent="0.25">
      <c r="A13" t="s">
        <v>103</v>
      </c>
    </row>
    <row r="14" spans="1:5" x14ac:dyDescent="0.25">
      <c r="A14" t="s">
        <v>104</v>
      </c>
    </row>
    <row r="15" spans="1:5" x14ac:dyDescent="0.25">
      <c r="A15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&gt;&gt;Input-from-stata</vt:lpstr>
      <vt:lpstr>decomp_bars1and2</vt:lpstr>
      <vt:lpstr>12mo-decomp_bars1and2_m</vt:lpstr>
      <vt:lpstr>12mo-decomp_his_direct_effect_m</vt:lpstr>
      <vt:lpstr>12mo-decomp_his_INdirect_effect</vt:lpstr>
      <vt:lpstr>chart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Mishra, Prachi</dc:creator>
  <cp:lastModifiedBy>Mishra, Prachi</cp:lastModifiedBy>
  <dcterms:created xsi:type="dcterms:W3CDTF">2022-07-30T06:44:07Z</dcterms:created>
  <dcterms:modified xsi:type="dcterms:W3CDTF">2022-10-27T15:08:49Z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